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Показатели ГП" sheetId="3" r:id="rId1"/>
    <sheet name="Структура ГП" sheetId="4" r:id="rId2"/>
    <sheet name="Мероприятия (результаты)" sheetId="5" r:id="rId3"/>
    <sheet name="Фин_обеспеч по ГРБС" sheetId="16" r:id="rId4"/>
    <sheet name="Фин_обеспеч по источ" sheetId="17" r:id="rId5"/>
    <sheet name="Налоги" sheetId="8" r:id="rId6"/>
    <sheet name="Методика " sheetId="9" r:id="rId7"/>
    <sheet name="План реализации ГП на 2023" sheetId="10" r:id="rId8"/>
    <sheet name="План реализации ГП на 2024" sheetId="13" r:id="rId9"/>
    <sheet name="Лист2" sheetId="12" r:id="rId10"/>
    <sheet name="Лист1" sheetId="11" r:id="rId11"/>
  </sheets>
  <definedNames>
    <definedName name="_ftn1" localSheetId="6">'Методика '!#REF!</definedName>
    <definedName name="_ftnref1" localSheetId="6">'Методика '!$I$5</definedName>
    <definedName name="Z_20FFB625_EF2A_44EC_9B21_E9A86D290FD2_.wvu.PrintArea" localSheetId="3" hidden="1">'Фин_обеспеч по ГРБС'!$A$1:$O$30</definedName>
    <definedName name="Z_20FFB625_EF2A_44EC_9B21_E9A86D290FD2_.wvu.PrintArea" localSheetId="4" hidden="1">'Фин_обеспеч по источ'!$A$1:$M$31</definedName>
    <definedName name="Z_27AFC538_66BC_49BE_8DCB_F8366CF634FB_.wvu.PrintArea" localSheetId="3" hidden="1">'Фин_обеспеч по ГРБС'!$A$1:$O$30</definedName>
    <definedName name="Z_27AFC538_66BC_49BE_8DCB_F8366CF634FB_.wvu.PrintArea" localSheetId="4" hidden="1">'Фин_обеспеч по источ'!$A$1:$M$31</definedName>
    <definedName name="Z_3255075C_67D0_499D_A28B_D75334D29FB3_.wvu.PrintArea" localSheetId="3" hidden="1">'Фин_обеспеч по ГРБС'!$A$1:$O$30</definedName>
    <definedName name="Z_3255075C_67D0_499D_A28B_D75334D29FB3_.wvu.PrintArea" localSheetId="4" hidden="1">'Фин_обеспеч по источ'!$A$1:$M$31</definedName>
    <definedName name="Z_BAD9C085_A25F_4A6F_9C21_4C0D2AF20719_.wvu.PrintArea" localSheetId="3" hidden="1">'Фин_обеспеч по ГРБС'!$A$1:$O$30</definedName>
    <definedName name="Z_BAD9C085_A25F_4A6F_9C21_4C0D2AF20719_.wvu.PrintArea" localSheetId="4" hidden="1">'Фин_обеспеч по источ'!$A$1:$M$31</definedName>
    <definedName name="Z_E125ED19_629B_4592_9B7A_4B81569D80EE_.wvu.PrintArea" localSheetId="3" hidden="1">'Фин_обеспеч по ГРБС'!$A$1:$O$30</definedName>
    <definedName name="Z_E125ED19_629B_4592_9B7A_4B81569D80EE_.wvu.PrintArea" localSheetId="4" hidden="1">'Фин_обеспеч по источ'!$A$1:$M$31</definedName>
    <definedName name="Z_F2E09E53_EEBC_488E_B5E7_612DDE16CC66_.wvu.PrintArea" localSheetId="3" hidden="1">'Фин_обеспеч по ГРБС'!$A$1:$O$30</definedName>
    <definedName name="Z_F2E09E53_EEBC_488E_B5E7_612DDE16CC66_.wvu.PrintArea" localSheetId="4" hidden="1">'Фин_обеспеч по источ'!$A$1:$M$31</definedName>
    <definedName name="_xlnm.Print_Titles" localSheetId="2">'Мероприятия (результаты)'!$5:$7</definedName>
    <definedName name="_xlnm.Print_Titles" localSheetId="6">'Методика '!$5:$6</definedName>
    <definedName name="_xlnm.Print_Titles" localSheetId="5">Налоги!$4:$7</definedName>
    <definedName name="_xlnm.Print_Titles" localSheetId="7">'План реализации ГП на 2023'!$5:$7</definedName>
    <definedName name="_xlnm.Print_Titles" localSheetId="8">'План реализации ГП на 2024'!$5:$7</definedName>
    <definedName name="_xlnm.Print_Titles" localSheetId="0">'Показатели ГП'!$5:$7</definedName>
    <definedName name="_xlnm.Print_Area" localSheetId="2">'Мероприятия (результаты)'!$A$1:$N$36</definedName>
    <definedName name="_xlnm.Print_Area" localSheetId="6">'Методика '!$A$1:$J$38</definedName>
    <definedName name="_xlnm.Print_Area" localSheetId="5">Налоги!$A$1:$M$9</definedName>
    <definedName name="_xlnm.Print_Area" localSheetId="7">'План реализации ГП на 2023'!$A$1:$D$53</definedName>
    <definedName name="_xlnm.Print_Area" localSheetId="8">'План реализации ГП на 2024'!$A$1:$D$52</definedName>
    <definedName name="_xlnm.Print_Area" localSheetId="0">'Показатели ГП'!$A$1:$P$16</definedName>
    <definedName name="_xlnm.Print_Area" localSheetId="3">'Фин_обеспеч по ГРБС'!$A$1:$O$31</definedName>
    <definedName name="_xlnm.Print_Area" localSheetId="4">'Фин_обеспеч по источ'!$A$1:$M$36</definedName>
  </definedNames>
  <calcPr calcId="162913"/>
</workbook>
</file>

<file path=xl/calcChain.xml><?xml version="1.0" encoding="utf-8"?>
<calcChain xmlns="http://schemas.openxmlformats.org/spreadsheetml/2006/main">
  <c r="D9" i="17" l="1"/>
  <c r="D7" i="17" s="1"/>
  <c r="F9" i="17"/>
  <c r="F7" i="17" s="1"/>
  <c r="H9" i="17"/>
  <c r="H7" i="17" s="1"/>
  <c r="J9" i="17"/>
  <c r="J7" i="17" s="1"/>
  <c r="D12" i="17"/>
  <c r="E12" i="17"/>
  <c r="E9" i="17" s="1"/>
  <c r="F12" i="17"/>
  <c r="G12" i="17"/>
  <c r="G9" i="17" s="1"/>
  <c r="G7" i="17" s="1"/>
  <c r="H12" i="17"/>
  <c r="I12" i="17"/>
  <c r="I9" i="17" s="1"/>
  <c r="I7" i="17" s="1"/>
  <c r="J12" i="17"/>
  <c r="K12" i="17"/>
  <c r="K9" i="17" s="1"/>
  <c r="K7" i="17" s="1"/>
  <c r="L14" i="17"/>
  <c r="L12" i="17" s="1"/>
  <c r="D17" i="17"/>
  <c r="E17" i="17"/>
  <c r="L17" i="17" s="1"/>
  <c r="F17" i="17"/>
  <c r="G17" i="17"/>
  <c r="H17" i="17"/>
  <c r="I17" i="17"/>
  <c r="J17" i="17"/>
  <c r="K17" i="17"/>
  <c r="L19" i="17"/>
  <c r="D22" i="17"/>
  <c r="E22" i="17"/>
  <c r="L22" i="17" s="1"/>
  <c r="F22" i="17"/>
  <c r="G22" i="17"/>
  <c r="H22" i="17"/>
  <c r="I22" i="17"/>
  <c r="J22" i="17"/>
  <c r="K22" i="17"/>
  <c r="L24" i="17"/>
  <c r="D27" i="17"/>
  <c r="E27" i="17"/>
  <c r="L27" i="17" s="1"/>
  <c r="F27" i="17"/>
  <c r="G27" i="17"/>
  <c r="H27" i="17"/>
  <c r="I27" i="17"/>
  <c r="J27" i="17"/>
  <c r="K27" i="17"/>
  <c r="L29" i="17"/>
  <c r="D32" i="17"/>
  <c r="E32" i="17"/>
  <c r="L32" i="17" s="1"/>
  <c r="F32" i="17"/>
  <c r="G32" i="17"/>
  <c r="H32" i="17"/>
  <c r="I32" i="17"/>
  <c r="J32" i="17"/>
  <c r="K32" i="17"/>
  <c r="L34" i="17"/>
  <c r="N11" i="16"/>
  <c r="F12" i="16"/>
  <c r="G12" i="16"/>
  <c r="H12" i="16"/>
  <c r="I12" i="16"/>
  <c r="J12" i="16"/>
  <c r="K12" i="16"/>
  <c r="L12" i="16"/>
  <c r="M12" i="16"/>
  <c r="N12" i="16" s="1"/>
  <c r="F13" i="16"/>
  <c r="G13" i="16"/>
  <c r="H13" i="16"/>
  <c r="I13" i="16"/>
  <c r="J13" i="16"/>
  <c r="K13" i="16"/>
  <c r="L13" i="16"/>
  <c r="M13" i="16"/>
  <c r="G15" i="16"/>
  <c r="G10" i="16" s="1"/>
  <c r="G9" i="16" s="1"/>
  <c r="H15" i="16"/>
  <c r="H10" i="16" s="1"/>
  <c r="I15" i="16"/>
  <c r="I10" i="16" s="1"/>
  <c r="I9" i="16" s="1"/>
  <c r="J15" i="16"/>
  <c r="J10" i="16" s="1"/>
  <c r="K15" i="16"/>
  <c r="K10" i="16" s="1"/>
  <c r="K9" i="16" s="1"/>
  <c r="L15" i="16"/>
  <c r="L10" i="16" s="1"/>
  <c r="M15" i="16"/>
  <c r="M10" i="16" s="1"/>
  <c r="N16" i="16"/>
  <c r="F17" i="16"/>
  <c r="N17" i="16" s="1"/>
  <c r="F18" i="16"/>
  <c r="N18" i="16" s="1"/>
  <c r="G19" i="16"/>
  <c r="H19" i="16"/>
  <c r="I19" i="16"/>
  <c r="J19" i="16"/>
  <c r="K19" i="16"/>
  <c r="L19" i="16"/>
  <c r="M19" i="16"/>
  <c r="F20" i="16"/>
  <c r="F19" i="16" s="1"/>
  <c r="N21" i="16"/>
  <c r="N22" i="16"/>
  <c r="F23" i="16"/>
  <c r="G23" i="16"/>
  <c r="H23" i="16"/>
  <c r="I23" i="16"/>
  <c r="J23" i="16"/>
  <c r="K23" i="16"/>
  <c r="L23" i="16"/>
  <c r="M23" i="16"/>
  <c r="N24" i="16"/>
  <c r="N25" i="16"/>
  <c r="N26" i="16"/>
  <c r="F27" i="16"/>
  <c r="G27" i="16"/>
  <c r="H27" i="16"/>
  <c r="I27" i="16"/>
  <c r="J27" i="16"/>
  <c r="K27" i="16"/>
  <c r="L27" i="16"/>
  <c r="M27" i="16"/>
  <c r="N27" i="16" s="1"/>
  <c r="N28" i="16"/>
  <c r="F29" i="16"/>
  <c r="G29" i="16"/>
  <c r="H29" i="16"/>
  <c r="I29" i="16"/>
  <c r="J29" i="16"/>
  <c r="K29" i="16"/>
  <c r="L29" i="16"/>
  <c r="M29" i="16"/>
  <c r="N30" i="16"/>
  <c r="N19" i="16" l="1"/>
  <c r="N29" i="16"/>
  <c r="N23" i="16"/>
  <c r="N20" i="16"/>
  <c r="N15" i="16"/>
  <c r="L9" i="16"/>
  <c r="J9" i="16"/>
  <c r="H9" i="16"/>
  <c r="N13" i="16"/>
  <c r="E7" i="17"/>
  <c r="L9" i="17"/>
  <c r="L7" i="17"/>
  <c r="M9" i="16"/>
  <c r="L14" i="16"/>
  <c r="J14" i="16"/>
  <c r="H14" i="16"/>
  <c r="F14" i="16"/>
  <c r="F10" i="16"/>
  <c r="F9" i="16" s="1"/>
  <c r="M14" i="16"/>
  <c r="K14" i="16"/>
  <c r="I14" i="16"/>
  <c r="G14" i="16"/>
  <c r="N10" i="16" l="1"/>
  <c r="N14" i="16"/>
  <c r="N9" i="16"/>
  <c r="B33" i="9" l="1"/>
  <c r="B43" i="10" l="1"/>
  <c r="D22" i="4"/>
  <c r="D21" i="4"/>
  <c r="D20" i="4"/>
  <c r="D19" i="4"/>
  <c r="B39" i="13"/>
  <c r="B51" i="13"/>
  <c r="B49" i="13"/>
  <c r="B48" i="13"/>
  <c r="B47" i="13"/>
  <c r="B45" i="13"/>
  <c r="B43" i="13"/>
  <c r="B37" i="13"/>
  <c r="B35" i="13"/>
  <c r="B32" i="13"/>
  <c r="B31" i="13"/>
  <c r="B30" i="13"/>
  <c r="B28" i="13"/>
  <c r="B25" i="13"/>
  <c r="B23" i="13"/>
  <c r="B22" i="13"/>
  <c r="B21" i="13"/>
  <c r="B18" i="13"/>
  <c r="B15" i="13"/>
  <c r="B13" i="13"/>
  <c r="B10" i="13"/>
  <c r="B9" i="13"/>
  <c r="B8" i="13"/>
  <c r="B31" i="9"/>
  <c r="B37" i="10" l="1"/>
  <c r="B39" i="10"/>
  <c r="D29" i="9" l="1"/>
  <c r="B30" i="9" l="1"/>
  <c r="B29" i="9"/>
  <c r="B28" i="9"/>
  <c r="B27" i="9"/>
  <c r="A26" i="9"/>
  <c r="B24" i="9"/>
  <c r="B23" i="9"/>
  <c r="B22" i="9"/>
  <c r="B20" i="9"/>
  <c r="B19" i="9"/>
  <c r="B18" i="9"/>
  <c r="B17" i="9"/>
  <c r="A16" i="9"/>
  <c r="B35" i="9" l="1"/>
  <c r="C9" i="8" l="1"/>
  <c r="B25" i="9"/>
  <c r="B52" i="10"/>
  <c r="B50" i="10"/>
  <c r="B30" i="10"/>
  <c r="B38" i="9"/>
  <c r="B37" i="9"/>
  <c r="D9" i="3"/>
  <c r="F9" i="3"/>
  <c r="G9" i="3"/>
  <c r="H9" i="3"/>
  <c r="I9" i="3"/>
  <c r="J9" i="3"/>
  <c r="K9" i="3"/>
  <c r="L9" i="3"/>
  <c r="E9" i="3"/>
  <c r="B15" i="9" l="1"/>
  <c r="F15" i="9" s="1"/>
  <c r="B14" i="9"/>
  <c r="F14" i="9" s="1"/>
  <c r="D28" i="4"/>
  <c r="D27" i="4"/>
  <c r="B45" i="10" l="1"/>
  <c r="B41" i="10"/>
  <c r="B34" i="10"/>
  <c r="B27" i="10"/>
  <c r="B24" i="10"/>
  <c r="B22" i="10"/>
  <c r="B17" i="10"/>
  <c r="B14" i="10"/>
  <c r="B12" i="10"/>
  <c r="B10" i="10"/>
  <c r="B49" i="10" l="1"/>
  <c r="B33" i="10"/>
  <c r="B21" i="10"/>
  <c r="B9" i="10" l="1"/>
  <c r="B48" i="10"/>
  <c r="B32" i="10"/>
  <c r="B20" i="10"/>
  <c r="B8" i="10"/>
  <c r="A34" i="5" l="1"/>
  <c r="A21" i="5"/>
  <c r="A15" i="5"/>
  <c r="A9" i="5"/>
  <c r="D32" i="4" l="1"/>
  <c r="D26" i="4" l="1"/>
  <c r="D25" i="4"/>
  <c r="D16" i="4"/>
  <c r="D13" i="4"/>
  <c r="D10" i="4"/>
  <c r="D13" i="9" l="1"/>
  <c r="D10" i="9"/>
  <c r="D11" i="9"/>
  <c r="D12" i="9"/>
  <c r="D8" i="9"/>
  <c r="D9" i="9"/>
  <c r="B8" i="9"/>
  <c r="B9" i="9"/>
  <c r="B10" i="9"/>
  <c r="B11" i="9"/>
  <c r="B12" i="9"/>
  <c r="F12" i="9" s="1"/>
  <c r="B13" i="9"/>
</calcChain>
</file>

<file path=xl/sharedStrings.xml><?xml version="1.0" encoding="utf-8"?>
<sst xmlns="http://schemas.openxmlformats.org/spreadsheetml/2006/main" count="929" uniqueCount="373">
  <si>
    <t>-</t>
  </si>
  <si>
    <t>МСР</t>
  </si>
  <si>
    <t>№ п/п</t>
  </si>
  <si>
    <t>Наименование показателя</t>
  </si>
  <si>
    <t>Единица измерения</t>
  </si>
  <si>
    <t>Базовое значение</t>
  </si>
  <si>
    <t>Значения показателей</t>
  </si>
  <si>
    <t>процентов</t>
  </si>
  <si>
    <t>человек</t>
  </si>
  <si>
    <t>Ответственный за достижение показателя</t>
  </si>
  <si>
    <t>Нефинансовое соглашение с Минтрудом России</t>
  </si>
  <si>
    <t>Задачи структурного элемента</t>
  </si>
  <si>
    <t>Связь с показателями</t>
  </si>
  <si>
    <t>Ответственный за реализацию – министерство социального развития Оренбургской области</t>
  </si>
  <si>
    <t>1.1.</t>
  </si>
  <si>
    <t>2.1.</t>
  </si>
  <si>
    <t>Характеристика</t>
  </si>
  <si>
    <t>1.2.</t>
  </si>
  <si>
    <t>1.3.</t>
  </si>
  <si>
    <t>1.4.</t>
  </si>
  <si>
    <t>Наименование мероприятия (результата)</t>
  </si>
  <si>
    <t>Значения мероприятия (результата) по годам</t>
  </si>
  <si>
    <t>Связь с показателями национальных целей</t>
  </si>
  <si>
    <t>Статус</t>
  </si>
  <si>
    <t>Оценка расходов</t>
  </si>
  <si>
    <t>результат (ед. изм.)</t>
  </si>
  <si>
    <t>финансовое обеспечение (тыс.рублей)</t>
  </si>
  <si>
    <t>Орган исполни-тельной власти, ответст-венный за реализацию государствен-ной политики по соответ-ствующему направлению расходов</t>
  </si>
  <si>
    <t>Базовые показатели (используемые в формуле)</t>
  </si>
  <si>
    <t>Метод сбора информации, индекс формы отчетности</t>
  </si>
  <si>
    <t>Срок представления годовой отчетной информации</t>
  </si>
  <si>
    <t>В/А*100%</t>
  </si>
  <si>
    <t>15 января года, следующего за отчетным</t>
  </si>
  <si>
    <t>Ответственный исполнитель</t>
  </si>
  <si>
    <t>1.1.1.</t>
  </si>
  <si>
    <t>2.1.1.</t>
  </si>
  <si>
    <t>План реализации государственной программы на 2023 год</t>
  </si>
  <si>
    <t>1.</t>
  </si>
  <si>
    <t>Наименование показателя (результата)</t>
  </si>
  <si>
    <t>Источник данных</t>
  </si>
  <si>
    <t>2.</t>
  </si>
  <si>
    <r>
      <t>Краткое описание ожидаемых эффектов от реализации задачи структурного элемент</t>
    </r>
    <r>
      <rPr>
        <sz val="12"/>
        <color rgb="FF000000"/>
        <rFont val="Times New Roman"/>
        <family val="1"/>
        <charset val="204"/>
      </rPr>
      <t>а</t>
    </r>
  </si>
  <si>
    <t>3.</t>
  </si>
  <si>
    <t>5.</t>
  </si>
  <si>
    <t>1 - периодическая отчетность</t>
  </si>
  <si>
    <t>Обеспечение инвалидам и другим маломобильным группам населения равных с другими гражданами возможностей в реализации прав и свобод, предусмотренных законодательством Российской Федерации, повышение уровня их жизни</t>
  </si>
  <si>
    <t>Численность отдельных категорий граждан, проживающих на территории Оренбургской области, получивших дополнительные меры социальной поддержки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</si>
  <si>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t>
  </si>
  <si>
    <t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t>
  </si>
  <si>
    <t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t>
  </si>
  <si>
    <t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</si>
  <si>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</si>
  <si>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Направление (подпрограмма) «Обеспечение условий доступности приоритетных объектов и услуг в приоритетных сферах жизнедеятельности  инвалидов и других маломобильных групп населения»</t>
  </si>
  <si>
    <t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t>
  </si>
  <si>
    <t>Повышение уровня жизни отдельных категорий граждан из числа лиц с ограниченными возможностями здоровья, проживающих на территории Оренбургской области, посредством: обеспечения техническими средствами реабилитации, входящими в региональный перечень технических средств реабилитации, оказания отдельных видов материальной помощи, предоставления социальных выплат</t>
  </si>
  <si>
    <t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t>
  </si>
  <si>
    <t>1.2.1.</t>
  </si>
  <si>
    <t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t>
  </si>
  <si>
    <t xml:space="preserve">Улучшение условий жизнедеятельности инвалидов и других маломобильных групп населения посредством: 
оборудования объектов в приоритетных сферах жизнедеятельности с учетом требований доступности для инвалидов и других маломобильных групп населения;
повышения уровня доступности услуг в приоритетных сферах жизнедеятельности для инвалидов и других маломобильных групп населения
</t>
  </si>
  <si>
    <t>1.3.1.</t>
  </si>
  <si>
    <t>Приоритетный проект «Создание универсальной безбарьерной среды для инклюзивного образования детей-инвалидов»</t>
  </si>
  <si>
    <t>Ответственный за реализацию – министерство образования Оренбургской области</t>
  </si>
  <si>
    <t>1.4.1.</t>
  </si>
  <si>
    <t>Направление (подпрограмма) «Формирование системы комплексной реабилитации и абилитации инвалидов, в том числе детей-инвалидов»</t>
  </si>
  <si>
    <t xml:space="preserve">Комплекс процессных мероприятий 
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
</t>
  </si>
  <si>
    <t>Увеличение доли инвалидов, в отношении которых осуществлялись мероприятия по реабилитации и (или) абилитации</t>
  </si>
  <si>
    <t xml:space="preserve">Комплекс процессных мероприятий «Реализация дополнительных мер социальной поддержки отдельных категорий граждан, проживающих на территории Оренбургской области»
</t>
  </si>
  <si>
    <t xml:space="preserve">Комплекс процессных мероприятий «Реализация комплекса информационных, просветительских, общественных мероприятий, обеспечение доступности информации и связи»
</t>
  </si>
  <si>
    <t xml:space="preserve">Комплекс процессных мероприятий «Повышение уровня доступности объектов и услуг в приоритетных сферах жизнедеятельности инвалидов и других маломобильных групп населения»
</t>
  </si>
  <si>
    <t>Срок реализации: 2023–2030</t>
  </si>
  <si>
    <t>Комплекс процессных мероприятий 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</t>
  </si>
  <si>
    <t xml:space="preserve">А - общая численность опрошенных инвалидов в Оренбургской области;
В - численность инвалидов, положительно оценивающих уровень доступности приоритетных объектов и услуг в приоритетных сферах жизнедеятельности
</t>
  </si>
  <si>
    <t xml:space="preserve">A - общая численность опрошенных инвалидов (их законных или уполномоченных представителей), получивших реабилитационные и (или) абилитационные мероприятия (услуги);
B - численность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
</t>
  </si>
  <si>
    <t>А + В + С</t>
  </si>
  <si>
    <t>А - численность граждан отдельных категорий, проживающих на территории Оренбургской области, получивших дополнительные меры социальной поддержки, предусмотренные постановлением Правительства Оренбургской области от 10.07.2013 № 594-п (в виде материальной помощи и технических средств реабилитации);
В - численность граждан, получивших областную ежеквартальную надбавку детям-инвалидам;
С - численность граждан, получивших возмещение 50,0 процента расходов на оплату малобелковых продуктов питания для детей, больных фенилкетонурией</t>
  </si>
  <si>
    <t>Алгоритм формирования (формула) и методологические пояснения</t>
  </si>
  <si>
    <t>7 - административная информация</t>
  </si>
  <si>
    <t>МО</t>
  </si>
  <si>
    <t>МФКиС</t>
  </si>
  <si>
    <t>отчеты КЦСОН</t>
  </si>
  <si>
    <t>Код бюджетной классификации</t>
  </si>
  <si>
    <t>ГРБС</t>
  </si>
  <si>
    <t xml:space="preserve">ЦСР </t>
  </si>
  <si>
    <t>Всего</t>
  </si>
  <si>
    <t>1</t>
  </si>
  <si>
    <t>3</t>
  </si>
  <si>
    <t>9</t>
  </si>
  <si>
    <t>7</t>
  </si>
  <si>
    <t>8</t>
  </si>
  <si>
    <t>10</t>
  </si>
  <si>
    <t>11</t>
  </si>
  <si>
    <t>12</t>
  </si>
  <si>
    <t>13</t>
  </si>
  <si>
    <t>14</t>
  </si>
  <si>
    <t>15</t>
  </si>
  <si>
    <t>Государственная программа
"Доступная среда"</t>
  </si>
  <si>
    <t>всего, в том числе:</t>
  </si>
  <si>
    <t>Х</t>
  </si>
  <si>
    <t>всего</t>
  </si>
  <si>
    <t>04 4 01 21020</t>
  </si>
  <si>
    <t>04 4 01 21500</t>
  </si>
  <si>
    <t>04 4 01 21080</t>
  </si>
  <si>
    <t>04 4 01 21090</t>
  </si>
  <si>
    <t>04 4 02 21510</t>
  </si>
  <si>
    <t>04 4 02 91160</t>
  </si>
  <si>
    <t>04 4 02 98720</t>
  </si>
  <si>
    <t>4.</t>
  </si>
  <si>
    <t>04 4 03 72520</t>
  </si>
  <si>
    <t>04 5 П8 72370</t>
  </si>
  <si>
    <t>Объем финансового обеспечения по годам реализации, тыс.рублей</t>
  </si>
  <si>
    <t>Наименование государственной программы, структурного элемента государственной программы</t>
  </si>
  <si>
    <t xml:space="preserve">Источник финансового обеспечения
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</si>
  <si>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</si>
  <si>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</si>
  <si>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</si>
  <si>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</si>
  <si>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</si>
  <si>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</si>
  <si>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</si>
  <si>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</si>
  <si>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</si>
  <si>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</si>
  <si>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</si>
  <si>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</si>
  <si>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Наименование структурного элемента государственной программы, задачи, мероприятия (результата), контрольной точки</t>
  </si>
  <si>
    <t>3.1.</t>
  </si>
  <si>
    <t>4.1.</t>
  </si>
  <si>
    <t>5.1.</t>
  </si>
  <si>
    <t xml:space="preserve">Сладкова Елена Анатольевна – министр социального развития Оренбургской области
</t>
  </si>
  <si>
    <t>минут</t>
  </si>
  <si>
    <t>единиц</t>
  </si>
  <si>
    <t>С целью создания доступных условий творческой самореализации для людей с ограниченными возможностями, содействия комплексной интеграции и адаптации их в обществе организован и проведен ежегодный областной фестиваль художественного творчества "Вместе мы сможем больше!"</t>
  </si>
  <si>
    <t>В целях реализации прав инвалидов на доступ к информации на территории Оренбургской области осуществляется мероприятие по обеспечению инвалидов по слуху и слабослышащих людей доступной информацией посредством размещения синхронной бегущей строки (субтитрирования) в региональной информационной телевизионной программе "Вести Оренбуржья"</t>
  </si>
  <si>
    <t>Осуществляется реализация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услуг. Ежегодно оснащается элементами доступности для инвалидов и других МГН, вводится в эксплуатацию после строительства, реконструкции, капитального ремонта не менее 30 объектов</t>
  </si>
  <si>
    <t>Доля детей-инвалидов в возрасте от 5 до 18 лет, получающих дополнительное образование, в общей численности детей-инвалидов такого возраста</t>
  </si>
  <si>
    <t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t>
  </si>
  <si>
    <t>1.1.2.</t>
  </si>
  <si>
    <t>1.1.3.</t>
  </si>
  <si>
    <t>1.1.4.</t>
  </si>
  <si>
    <t>2.1.2.</t>
  </si>
  <si>
    <t>2.1.3.</t>
  </si>
  <si>
    <t>3.1.1.</t>
  </si>
  <si>
    <t>3.1.2.</t>
  </si>
  <si>
    <t>3.1.3.</t>
  </si>
  <si>
    <t>3.1.4.</t>
  </si>
  <si>
    <t>Мурзина Лилия Равильевна - начальник отдела по реабилитации и социальной интеграции инвалидов МСР</t>
  </si>
  <si>
    <t>Контрольная точка «Формирование списков получателей мер социальной поддержки для перечисления средств по реестру»</t>
  </si>
  <si>
    <t>Контрольная точка «Обеспечение выплат на основании реестра»</t>
  </si>
  <si>
    <t>ежемесячно, согласно договору с организациями федеральной почтовой связи либо кредитными организациями</t>
  </si>
  <si>
    <t>ежеквартально, согласно договору с организациями федеральной почтовой связи либо кредитными организациями</t>
  </si>
  <si>
    <t xml:space="preserve">ежеквартально, в соответствии с порядком, установленным действующим законодательством </t>
  </si>
  <si>
    <t>Гридунова Татьяна Геннадьевна - начальник отдела методологии и организации предоставления мер социальной поддержки МСР</t>
  </si>
  <si>
    <t xml:space="preserve">ежемесячно, в соответствии с порядком, установленным действующим законодательством </t>
  </si>
  <si>
    <t xml:space="preserve">Контрольная точка
"Рассмотрение документов, поступивших от граждан, на заседании комиссии МСР по рассмотрению заявлений отдельных категорий граждан, проживающих на территории Оренбургской области, и принятие по ним решений"
</t>
  </si>
  <si>
    <t xml:space="preserve">Контрольная точка
"Закупка технических средств реабилитации, входящих в региональный перечень технических средств реабилитации, предоставляемых отдельным категориям граждан, с учетом потребности граждан и выделяемых финансовых средств"
</t>
  </si>
  <si>
    <t>в течение года</t>
  </si>
  <si>
    <t xml:space="preserve">Контрольная точка
"Проведение конкурсных процедур на размещение в информационной программе "Вести Оренбуржья" синхронной бегущей строки"
</t>
  </si>
  <si>
    <t xml:space="preserve">Контрольная точка
"Проведение конкурсных процедур в целях организации и проведения мероприятия"
</t>
  </si>
  <si>
    <t>Контрольная точка "Определены учреждения, организации, подведомственные МСР, для предоставления средств областного бюджета, а также перечень видов работ (закупаемого оборудования, услуг)"</t>
  </si>
  <si>
    <t>Контрольная точка "Выполнение работ, закупка оборудования, услуг"</t>
  </si>
  <si>
    <t>Контрольная точкка "Предоставлены субсидии из областного бюджета подведомственным МФКиС учреждениям в целях выполнения государственного задания"</t>
  </si>
  <si>
    <t>Контрольная точка "Реализация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услуг"</t>
  </si>
  <si>
    <t xml:space="preserve">Задачи, планируемые в рамках структурных элементов государственной программы </t>
  </si>
  <si>
    <t xml:space="preserve">Перечень мероприятий (результатов), направленных на реализацию задач структурных элементов  государственной программы </t>
  </si>
  <si>
    <t xml:space="preserve">Информация о финансовом обеспечении государственной программы за счет средств областного бюджета, средств государственных внебюджетных фондов и прогнозная оценка привлекаемых средств на реализацию государственной программы </t>
  </si>
  <si>
    <t>Информация об обеспечении реализации государственной программы за счет налоговых расходов</t>
  </si>
  <si>
    <t>Наименование налогового расхода</t>
  </si>
  <si>
    <t>Наименование структурного элемента государственной программы, результата</t>
  </si>
  <si>
    <t xml:space="preserve">Сведения о методике расчета показателей государственной программы и результатов структурных элементов </t>
  </si>
  <si>
    <t>Уровень показателя/ источник результата</t>
  </si>
  <si>
    <t xml:space="preserve">Контрольная точка
"Проведение конкурсных процедур в целях распространения через СМИ информации о мерах социальной поддержки, социальных услугах, предоставляемых инвалидам"
</t>
  </si>
  <si>
    <t>Передельская Светлана Рудольфовна - начальник отдела сопровождения государственных программ и проектной деятельности МСР</t>
  </si>
  <si>
    <t xml:space="preserve">Контрольная точка
"Размещение в СМИ информации о мерах социальной поддержки, социальных услугах, предоставляемых инвалидам"
</t>
  </si>
  <si>
    <t xml:space="preserve">Контрольная точка
"Проведение гала-концерта фестиваля"
</t>
  </si>
  <si>
    <t>до 01.12.2023</t>
  </si>
  <si>
    <t>5.1.1.</t>
  </si>
  <si>
    <t>5.1.2.</t>
  </si>
  <si>
    <t xml:space="preserve">Снижение социальной напряженности в обществе за счет преодоления социальной изоляции и включенности инвалидов и других МГН в жизнь общества, в том числе посредством участия в проводимых совместно с другими гражданами общественных мероприятиях, в деятельности общественных организаций </t>
  </si>
  <si>
    <t xml:space="preserve">Предоставлена налоговая льгота в части освобождения от уплаты транспортного налога общественных организаций инвалидов, использующих транспортные средства для осуществления своей уставной деятельности, в соответствии с частью 1 статьи 9 Закона Оренбургской области от 16 ноября 2002 года N 322/66-III-ОЗ "О транспортном налоге"
</t>
  </si>
  <si>
    <t xml:space="preserve">Реализация мероприятий, направленных на формирование условий для повышения уровня занятости, включая сопровождаемое содействие занятости, инвалидов, в том числе детей-инвалидов
</t>
  </si>
  <si>
    <t xml:space="preserve">A - общее количество реабилитационных организаций, расположенных на территории Оренбургской области;
B - количество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
</t>
  </si>
  <si>
    <t xml:space="preserve">А - общее число общественных организаций инвалидов, использующих транспортные средства для осуществления своей уставной деятельности, имеющих право на получение льготы по транспортному налогу в соответствии с законодательством Российской Федерации и Оренбургской области и обратившихся за ее предоставлением;
В - число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
</t>
  </si>
  <si>
    <t>1 августа года, следующего за отчетным</t>
  </si>
  <si>
    <t>2.1.4.</t>
  </si>
  <si>
    <t xml:space="preserve">Контрольная точка
"Запрос в Управление Федеральной налоговой службы по Оренбургской области о количестве обращений общественных организаций инвалидов, использующих транспортные средства для осуществления своей уставной деятельности, для получения льготы по транспортному налогу, в том числе рассмотренных положительно"
</t>
  </si>
  <si>
    <t>Пахомов Алексей Александрович - министр образования Оренбургской области</t>
  </si>
  <si>
    <t>Контрольная точка "Мониторинг сведений о выполнении показателя "Доля трудоустроенных инвалидов из числа инвалидов, обратившихся в органы службы занятости за содействием в поиске подходящей работы"</t>
  </si>
  <si>
    <t>1.1.1.1.</t>
  </si>
  <si>
    <t>1.1.2.1.</t>
  </si>
  <si>
    <t>1.1.3.1.</t>
  </si>
  <si>
    <t>1.1.3.2.</t>
  </si>
  <si>
    <t>1.1.4.1.</t>
  </si>
  <si>
    <t>1.1.4.2.</t>
  </si>
  <si>
    <t>2.1.1.1.</t>
  </si>
  <si>
    <t>2.1.2.1.</t>
  </si>
  <si>
    <t>2.1.2.2.</t>
  </si>
  <si>
    <t>2.1.3.1.</t>
  </si>
  <si>
    <t>2.1.3.2.</t>
  </si>
  <si>
    <t>2.1.4.1.</t>
  </si>
  <si>
    <t>3.1.1.1.</t>
  </si>
  <si>
    <t>3.1.1.2.</t>
  </si>
  <si>
    <t>3.1.2.1.</t>
  </si>
  <si>
    <t>3.1.3.1.</t>
  </si>
  <si>
    <t>3.1.4.1.</t>
  </si>
  <si>
    <t>4.1.1.</t>
  </si>
  <si>
    <t>5.1.1.1.</t>
  </si>
  <si>
    <t>5.1.2.1.</t>
  </si>
  <si>
    <t xml:space="preserve">Светлейшая Наталья Михайловна - начальник отдела трудоустройства и специальных программ МТиЗН
</t>
  </si>
  <si>
    <t>ежеквартально</t>
  </si>
  <si>
    <t xml:space="preserve">Контрольная точка
"Определение перечня реабилитационных организаций, осуществляющих проведение реабилитационых и абилитационных мероприятий инвалидам, в том числе детям-инвалидам"
</t>
  </si>
  <si>
    <t>Комплекс процессных мероприятий «Реализация комплекса информационных, просветительских, общественных мероприятий, обеспечение доступности информации и связи»</t>
  </si>
  <si>
    <t xml:space="preserve">Комплекс процессных мероприятий 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 </t>
  </si>
  <si>
    <t>«Реализация комплекса информационных, просветительских, общественных мероприятий, обеспечение доступности информации и связи»</t>
  </si>
  <si>
    <t>Комплекс процессных мероприятий</t>
  </si>
  <si>
    <t xml:space="preserve">Освобождение от уплаты транспортного налога общественных организаций инвалидов, использующих транспортные средства для осуществления своей уставной деятельности
</t>
  </si>
  <si>
    <t>Мероприятие (результат)</t>
  </si>
  <si>
    <t xml:space="preserve">руководители ОИВ, ОМС (по согласованию), осуществляющих строительные работы или капитальный ремонт на объекте социальной, транспортной, инженерной инфраструктур, а также участвующие в реализации регионального, муниципальных планов мероприятий ("дорожных карт"), направленных на повышение значений показателей доступности для инвалидов и других МГН объектов и услуг
</t>
  </si>
  <si>
    <t>Единица измерения показателя</t>
  </si>
  <si>
    <t>Базовое значение показателя</t>
  </si>
  <si>
    <t>Объем финансового обеспечения по годам реализации (тыс.рублей)</t>
  </si>
  <si>
    <t>Единица измерения показателя (результата)</t>
  </si>
  <si>
    <t>Дата достижения контрольной точки</t>
  </si>
  <si>
    <t>(фамилия, имя, отчество, должность, наименование ОИВ)</t>
  </si>
  <si>
    <t>Базовая профессиональная образовательная организация (далее – БПОО)  обеспечивает поддержку инклюзивного среднего профессионального образования и профессионального обучения инвалидов и лиц с ограниченными возможностями здоровья (далее – ОВЗ) в Оренбургской области. Деятельность БПОО направлена на развитие и формирование в регионе сети профессиональных образовательных организаций (далее – ПОО), в которых обеспечены условия доступности получения качественного среднего профессионального образования (далее – СПО) и профессионального обучения (далее – ПО) для инвалидов и лиц с ОВЗ, координирует деятельность ПОО в Оренбургской области, включая организационные мероприятия по профориентации, сопровождению и содействию в последующем трудоустройстве  инвалидов и лиц с ОВЗ при получении ими СПО и ПО</t>
  </si>
  <si>
    <t>4.1.1.1.</t>
  </si>
  <si>
    <t>4.1.1.2.</t>
  </si>
  <si>
    <t>Контрольная точка "Предоставлены субсидии из областного бюджета подведомственным МФКиС учреждениям"</t>
  </si>
  <si>
    <t xml:space="preserve">Савинова Татьяна Леонидовна - министр здравоохранения Оренбургской области, Сладкова Елена Анатольевна – министр социального развития Оренбургской области, Исхакова Наиля Бисингалеевна - министр труда и занятости населения Оренбургской области, Шевченко Евгения Валерьевна - министр культуры Оренбургской области, Пахомов Алексей Александрович - министр образования Оренбургской области
</t>
  </si>
  <si>
    <t>ИМ</t>
  </si>
  <si>
    <t>Фактическое число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t>
  </si>
  <si>
    <t>Связь с иными государственными программами Оренбургской области</t>
  </si>
  <si>
    <t>Задача "Обеспечение социальных гарантий отдельным категориям граждан, повышение их социальной защищенности и уровня жизни"</t>
  </si>
  <si>
    <t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t>
  </si>
  <si>
    <t>Задача "Обеспечение беспрепятственного доступа инвалидов к объектам социальной, инженерной и транспортной инфраструктур, к предоставляемым услугам"</t>
  </si>
  <si>
    <t xml:space="preserve">Задача "Повышение уровня доступности объектов образования и услуг в сфере образования для инклюзивного образования детей-инвалидов"
</t>
  </si>
  <si>
    <t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t>
  </si>
  <si>
    <t>Задача "Повышение уровня доступности объектов образования и услуг в сфере образования для инклюзивного образования детей-инвалидов"</t>
  </si>
  <si>
    <t>ГП РФ</t>
  </si>
  <si>
    <t>ГАИС ЭСРН (для расчета А), отчеты ГКУ "ЦСПН" (для расчета В и С)</t>
  </si>
  <si>
    <t>министерство социального развития Оренбургской области (далее - МСР)</t>
  </si>
  <si>
    <t>государственная автоматизированная информационная система «Электронный социальный реестр населения Оренбургской области» (далее - ГАИС «ЭСРН»)</t>
  </si>
  <si>
    <t>министерство образования Оренбургской области (далее - МО)</t>
  </si>
  <si>
    <t>по мере поступления заявлений</t>
  </si>
  <si>
    <t>отчеты комплексных центров социального обслуживания населения (далее - КЦСОН)</t>
  </si>
  <si>
    <t>министество труда и занятости населения Оренбургской области (далее - МТиЗН)</t>
  </si>
  <si>
    <t>информация о значении показателя предоставляется письмом МТиЗН</t>
  </si>
  <si>
    <t>значение показателя расчитывается уполномоченным органом - МО</t>
  </si>
  <si>
    <t>Ответственный за сбор данных по показателю</t>
  </si>
  <si>
    <t>информация о значении показателя предоставляется письмом МО</t>
  </si>
  <si>
    <t xml:space="preserve">7 - административная информация,                   1 - периодическая отчетность </t>
  </si>
  <si>
    <t>информация Управления Федеральной налоговой службы по Оренбургской области, представляемая на основании ежегодного запроса МСР</t>
  </si>
  <si>
    <t>информация ОИВ, представляемая на основании запроса МСР</t>
  </si>
  <si>
    <t xml:space="preserve">Приложение № 1 к протоколу заседания управляющего совета государственной программы Оренбургской области "Доступная среда" (далее - УС) </t>
  </si>
  <si>
    <t xml:space="preserve">Приложение № 4 к протоколу заседания УС 
</t>
  </si>
  <si>
    <t xml:space="preserve">Приложение № 2 к протоколу заседания УС 
</t>
  </si>
  <si>
    <t xml:space="preserve">Приложение № 3 к протоколу заседания УС 
</t>
  </si>
  <si>
    <t xml:space="preserve">Приложение № 5 к протоколу заседания УС </t>
  </si>
  <si>
    <t xml:space="preserve">Приложение № 6 к протоколу заседания УС </t>
  </si>
  <si>
    <t xml:space="preserve">Приложение № 7 к протоколу заседания УС </t>
  </si>
  <si>
    <t xml:space="preserve">Приложение № 8 к протоколу заседания УС </t>
  </si>
  <si>
    <t>Информационная система</t>
  </si>
  <si>
    <t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t>
  </si>
  <si>
    <t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t>
  </si>
  <si>
    <t>Результат 2 "Доля трудоустроенных инвалидов из числа инвалидов, обратившихся в органы службы занятости за содействием в поиске подходящей работы"</t>
  </si>
  <si>
    <t>Калинина Полина Викторовна - главный специалист отдела экономики и бюджетного планирования МФКиС</t>
  </si>
  <si>
    <t>Показатели:</t>
  </si>
  <si>
    <t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t>
  </si>
  <si>
    <t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t>
  </si>
  <si>
    <t xml:space="preserve">Результат 3 "Областная ежеквартальная надбавка детям-инвалидам выплачена в установленные сроки и в установленном размере"
</t>
  </si>
  <si>
    <t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t>
  </si>
  <si>
    <t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t>
  </si>
  <si>
    <t>Результат 2 "Организован и проведен ежегодный областной фестиваль художественного творчества «Вместе мы сможем больше!»</t>
  </si>
  <si>
    <t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t>
  </si>
  <si>
    <t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t>
  </si>
  <si>
    <t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t>
  </si>
  <si>
    <t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t>
  </si>
  <si>
    <t>информация о значении показателя предоставляется письмом МФКиС</t>
  </si>
  <si>
    <t>ГАИС ЭСРН</t>
  </si>
  <si>
    <t xml:space="preserve">отчет ГКУ "ЦСПН" </t>
  </si>
  <si>
    <t>значение результата соответствует фактической численности отдельных категорий граждан, получивших материальную помощь в рамках постановления 594-п</t>
  </si>
  <si>
    <t>Численность граждан, получивших областную ежеквартальную надбавку детям-инвалидам</t>
  </si>
  <si>
    <t>значение результата соответствует фактической численности получателей 50-процентного возмещения расходов на оплату маломелковых продуктов питания детей, больных фенилкетонурией</t>
  </si>
  <si>
    <t>Численность граждан, полдучивших 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</t>
  </si>
  <si>
    <t xml:space="preserve">Численность граждан отдельных категорий, получивших материальную помощь в рамках постановления 594-п </t>
  </si>
  <si>
    <t xml:space="preserve">государственный контракт на оказание услуги по размещению в информационной программе "Вести Оренбуржья" синхронной бегущей строки для нужд инвалидов по слуху, документы о приемке оказанных услуг </t>
  </si>
  <si>
    <t>Продолжительность выпуска синхронной бегущей строки (минут)</t>
  </si>
  <si>
    <t>значение результата соответствует фактическому количеству продолжительности выпуска синхронной бегущей строки (в минутах) в информационной программе "Вести Оренбуржья"</t>
  </si>
  <si>
    <t xml:space="preserve">значение результата соответствует фактическому количеству проведенных ежегодных областных фестивалей художественного творчества "Вместе мы сможем больше!" </t>
  </si>
  <si>
    <t xml:space="preserve">Количество состоявшихся ежегодных областных фестивалей художественного творчества "Вместе мы сможем больше!" </t>
  </si>
  <si>
    <t>Сведения ОРТПЦ об охвате территории области вещанием</t>
  </si>
  <si>
    <t>сведения ОРТПЦ</t>
  </si>
  <si>
    <t>значение рзультата соответствует сведениям Оренбургского радиотелевизионного передающего центра (далее - ОРТПЦ) об охвате территории Оренбургской области вещанием</t>
  </si>
  <si>
    <t>отчеты ОМС, ОИВ</t>
  </si>
  <si>
    <t>А - общее количество приоритетных объектов;
В - число объектов, на которых проведены работы по их адаптации с учетом нужд маломобильных групп населения (далее - МГН)</t>
  </si>
  <si>
    <t>значение результата соответствует фактическому числу государственных учреждений системы социальной защиты населения Оренбургской области, на которых в отчетном периоде проведены мероприятия по повышению уровня их доступности для инвалидов и других МГН</t>
  </si>
  <si>
    <t>Количество государственных учреждений системы социальной защиты населения Оренбургской области, на которых реализованы мероприятия по повышению уровня их доступности для инвалидов и других МГН</t>
  </si>
  <si>
    <t>Доля трудоустроенных инвалидов из числа инвалидов, обратившихся в органы службы занятости за содействием в поиске подходящей работы</t>
  </si>
  <si>
    <t>Субсидии из областного бюджета подведомственным МФКиС учреждениям в целях организации и проведения спортивно-оздоровительной работы по развитию физической культуры и спорта среди различных групп населения предоставлены</t>
  </si>
  <si>
    <t>значение результата расчитывается уполномоченным органом - МФКиС</t>
  </si>
  <si>
    <t>значение результата соответствует фактическому количеству объектов различной ведомственной принадлежности, на которых в отчетном периоде проведены мероприятия по повышению уровня их доступности для инвалидов и других МГН</t>
  </si>
  <si>
    <t>значение результата расчитывается уполномоченным органом - МО</t>
  </si>
  <si>
    <t xml:space="preserve">значение результата расчитывается уполномоченным органом - МТиЗН </t>
  </si>
  <si>
    <t xml:space="preserve">Количество объектов социальной, транспортной, инженерной инфраструктуры, оборудованных элементами доступности в текущем году
</t>
  </si>
  <si>
    <t xml:space="preserve">отчеты государственных учреждений системы социальной защиты населения Оренбургской области, получивших средства областного бюджета на указанные цели </t>
  </si>
  <si>
    <t xml:space="preserve">Проведение работ по оснащению элементами доступности с учетом нужд маломобильных групп населения (далее - МГН) объектов (зданий), занимаемых подведомственными МСР учреждениями, организациями </t>
  </si>
  <si>
    <t xml:space="preserve">Реализованы мероприятия, направленные на обеспечение прав инвалидов на доступность связи и информации. Организовано информационное сопровождение основных направлений деятельности в сфере социальной защиты населения. </t>
  </si>
  <si>
    <t xml:space="preserve">Проводится работа совместно с заинтересованными органами исполнительной власти Оренбургской области (далее - ОИВ) по определению перечня реабилитационных организаций, осуществляющих проведение реабилитационных и абилитационных мероприятий инвалидам, в том числе детям-инвалидам
</t>
  </si>
  <si>
    <t>отчеты органов местного самоуправления Оренбургской области (далее - ОМС), ОИВ</t>
  </si>
  <si>
    <t>Государственным казенным учреждением Оренбургской области "Центр социальной поддержки населения (далее - ГКУ "ЦСПН") и его филиалами формировуются списки получателей меры государственной поддержки и обеспечивается выплата областной ежеквартальной надбавки детям-инвалидам из неполных семей, а также детям-инвалидам, проживающим совместно с опекуном или попечителем, на основании реестра</t>
  </si>
  <si>
    <t xml:space="preserve">ГКУ "ЦСПН" и его филиалами формируются списки получателей меры государственной поддержки и обеспечиваются выплаты семьям с детьми, больными фенилкетонурией, в виде возмещения расходов, связанных с приобретением малобелковых продуктов питания, на основании реестра </t>
  </si>
  <si>
    <t xml:space="preserve">МСР рассматриваются документы граждан, обратившихся в КЦСОН по месту жительства с заявлением и  документами, предусмотренными в рамках постановления № 594-п, осуществляется перечисление материальной помощи </t>
  </si>
  <si>
    <t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t>
  </si>
  <si>
    <t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t>
  </si>
  <si>
    <t xml:space="preserve">Организована и проведена в рамках государственного задания спортивно-оздоровительной работа по развитию физической культуры и спорта среди инвалидов и лиц с ограниченными возможностями. Результат отражает фактическое достижение показателей, характеризующих объем и (или) качество работы, доведенной до подведомственных МФКиС учреждений в рамках государственного задания
</t>
  </si>
  <si>
    <t xml:space="preserve">государственный контракт на оказание услуги по организации и проведению областного фестиваля художественного творчества "Вместе мы сможем больше!", документ о приемке оказанных услуг </t>
  </si>
  <si>
    <t xml:space="preserve">Оснащение элементами доступности инвалидов и лиц с ограниченными возможностями объектов (зданий), занимаемых подведомственными министерству физической культуры и спорта Оренбургской области (далее – МФКиС) учреждениями. Результат отражает количество подведомственных МФКиС учреждений в которых проведенны мероприятия по созданию условий для инвалидов и лиц с ограниченными возможностями в рамках структурного элемента </t>
  </si>
  <si>
    <t xml:space="preserve">значение результата соответствует фактической численности детей-инвалидов, на которых выплачена областная ежеквартальная надбавка </t>
  </si>
  <si>
    <t xml:space="preserve">Кончаков Михаил Юрьевич-начальник отдела физкультурно-массовой работы МФКиС </t>
  </si>
  <si>
    <t>Комплекс процессных мероприятий «Создание универсальной безбарьерной среды для инклюзивного образования детей-инвалидов»</t>
  </si>
  <si>
    <t>Ноздрина Юлия Александровна - начальник управления экономического анализа, планирования и финансирования МО</t>
  </si>
  <si>
    <t xml:space="preserve">Филькова Лариса Николаевна - начальник отдела высшего и профессионального образования МО; Жарко Елена Владимировна - начальник отдела дополнительного образования
</t>
  </si>
  <si>
    <t xml:space="preserve">Гринева Елена Анатольевна - начальник управления бухгалтерского учета, отчетности и контроля;                                                                                              Филькова Лариса Николаевна - начальник отдела высшего и профессионального образования МО
</t>
  </si>
  <si>
    <t xml:space="preserve">Обеспечение беспрепятственного доступа (приспособление входных групп, лестниц, пандусных съездов, путей движения внутри зданий, зон оказания услуг, санитарно-гигиенических помещений, прилегающих территорий, тактильные наземные указатели, кнопки вызова, автоинформаторы и другое)                     </t>
  </si>
  <si>
    <t xml:space="preserve">значение результата расчитывается уполномоченным органом - министерство здравоохранения Оренбургской области (далее - МЗ) </t>
  </si>
  <si>
    <t>Количество государственных учреждений системы здравоохранения Оренбургской области, на которых реализованы мероприятия по повышению уровня их доступности для инвалидов и других МГН</t>
  </si>
  <si>
    <t>значение результата расчитывается уполномоченным органом - министерство физической культуры и спорта Оренбургской области (далее - МФКиС)</t>
  </si>
  <si>
    <t>Количество подведомственных МФКиС учреждений, которым предоставлены субсидии областного бюджета в целях выполнения государственного задания</t>
  </si>
  <si>
    <t>МЗ</t>
  </si>
  <si>
    <t>информация о значении показателя предоставляется письмом МЗ</t>
  </si>
  <si>
    <t xml:space="preserve">Приложение № 9 к протоколу заседания УС </t>
  </si>
  <si>
    <t>План реализации государственной программы на 2024 год</t>
  </si>
  <si>
    <t>Контрольная точка "Формирование и утверждение потребности"</t>
  </si>
  <si>
    <t>1 квартал 2024 года</t>
  </si>
  <si>
    <t>Лисица Мария Юрьевна - начальник отдела технического контроля объектов здравоохранения управления хозяйственной деятельности МЗ</t>
  </si>
  <si>
    <t>Контрольная точка "Сведения о государственном (муниципальном) контракте внесены в реестр контрактов, заключенных заказчиками по результатам закупок"</t>
  </si>
  <si>
    <t>2 квартал 2024 года</t>
  </si>
  <si>
    <t>Контрольная точка "Произведена оплата поставленных товаров, выполненных работ, оказанных услуг по государственному (муниципальному) контракту"</t>
  </si>
  <si>
    <t>4 квартал 2024 года</t>
  </si>
  <si>
    <t>3.1.4.1</t>
  </si>
  <si>
    <t>3.1.4.2.</t>
  </si>
  <si>
    <t>3.1.4.3.</t>
  </si>
  <si>
    <t xml:space="preserve">Контрольная точка "Заключено соглашение о предоставлении в 2025 году субсидии из областного бюджета на иные цели министерством образования Оренбургской области с ГАПОУ «Оренбургский автотранспортный колледж им. В.Н. Бевзюка» </t>
  </si>
  <si>
    <t>Срок реализации: 2023</t>
  </si>
  <si>
    <t>Срок реализации: 2024–2030</t>
  </si>
  <si>
    <t>1.5.</t>
  </si>
  <si>
    <t>1.5.1.</t>
  </si>
  <si>
    <t>ПП в 2023; ИМ в 2024-2030</t>
  </si>
  <si>
    <t>не позднее 01.02.2023</t>
  </si>
  <si>
    <t>не позднее 29.12.2023</t>
  </si>
  <si>
    <t>не позднее 01.12.2023</t>
  </si>
  <si>
    <t>04 4 04 72370</t>
  </si>
  <si>
    <t>Комплекс процессных мероприятий "Создание универсальной безбарьерной среды для инклюзивного образования детей-инвалидов"</t>
  </si>
  <si>
    <t>6.</t>
  </si>
  <si>
    <t>Приоритетный проект "Создание универсальной безбарьерной среды для инклюзивного образования детей-инвалидов"</t>
  </si>
  <si>
    <t>Комплекс процессных мероприятий "Повышение уровня доступности объектов и услуг в приоритетных сферах жизнедеятельности инвалидов и других маломобильных групп населения"</t>
  </si>
  <si>
    <t xml:space="preserve">Комплекс процессных мероприятий "Реализация комплекса информационных, просветительских, общественных мероприятий, обеспечение доступности информации и связи" </t>
  </si>
  <si>
    <t>Комплекс процессных мероприятий "Реализация дополнительных мер социальной поддержки отдельных категорий граждан, проживающих на территории Оренбургской области"</t>
  </si>
  <si>
    <t>Главный распоряди-тель бюджетных средств (ответствен-ный исполнитель, соисполни-тель, участник)</t>
  </si>
  <si>
    <t>Контрольная точка "Заключены дополнительные соглашения о предоставлении субсидии из областного бюджета на иные цели министерством образования Оренбургской области с ГАПОУ «Оренбургский автотранспортный колледж им. В.Н. Бевзюка»</t>
  </si>
  <si>
    <t>Контрольная точка "Итоговый отчет о ходе реализации приоритетного проекта «Создание универсальной безбарьерной среды для инклюзивного образования детей-инвалидов»
"</t>
  </si>
  <si>
    <t xml:space="preserve">ПП </t>
  </si>
  <si>
    <t xml:space="preserve">Результат 5  "Реализованы мероприятия по повышению уровня доступности государственных учреждений системы здравоохранения Оренбургской области"                      </t>
  </si>
  <si>
    <t>Информация о бюджетных ассигнованиях на реализацию государственной программы "Доступная среда"</t>
  </si>
  <si>
    <t>не позднее 19.01.2024</t>
  </si>
  <si>
    <t>до 29.11.2024</t>
  </si>
  <si>
    <t>не позднее 02.12.2024</t>
  </si>
  <si>
    <t xml:space="preserve">Значения показателей государственной программы </t>
  </si>
  <si>
    <t>МСР осуществляется закупка технических средств реабилитации, входящих в региональный перечень технических средств реабилитации (далее - ТСР), осуществляется оформление сертификатов на приобретение ТСР для граждан, обратившихся в комплексный центр социального обслуживания населения (далее - КЦСОН) по месту жительства с заявлением и документами, предусмотренными постановлением Правительства Оренбургской области от 10.07.2013 № 594-п "О дополнительных мерах социальной поддержки отдельных категорий граждан, проживающих на территории Оренбургской области" (далее - постановление № 594-п), организует работу по обеспечению ими</t>
  </si>
  <si>
    <t>значение результата соответствует фактическому количеству технических средств реабилитации, входящих в региональный перечнь технических средств реабилитации (далее - ТСР), закупленного МСР в рамках постановления 594-п, а также фактическому числу ТСР, приобретенных гражданами по сертификату на приобретение ТСР</t>
  </si>
  <si>
    <t>Количество закупленных (приобретенных) ТСР</t>
  </si>
  <si>
    <t>государственные контракты на поставку технических средств реабилитации, докумены о приемке поставленных ТСР, акты приемки-передачи ТСР, приобретенных по сертификату на приобретение ТСР</t>
  </si>
  <si>
    <t>1.1.1.2.</t>
  </si>
  <si>
    <t xml:space="preserve">Контрольная точка
"Оформление и выдача сертификатов на приобретение технических средств реабилитации, входящих в региональный перечень технических средств реабилитации, предоставляемых отдельным категориям граждан, с учетом потребности граждан и выделяемых финансовых средств"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</si>
</sst>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22272F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2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370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0" fillId="2" borderId="1" xfId="0" applyFont="1" applyFill="1" applyBorder="1" applyAlignment="1">
      <alignment horizontal="justify" vertical="top" wrapText="1"/>
    </xf>
    <xf numFmtId="0" fontId="20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0" fillId="0" borderId="0" xfId="0"/>
    <xf numFmtId="0" fontId="13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22" fillId="2" borderId="4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0" fontId="23" fillId="2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justify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justify" vertical="top"/>
    </xf>
    <xf numFmtId="0" fontId="16" fillId="0" borderId="0" xfId="0" applyFont="1" applyAlignment="1">
      <alignment horizontal="center" vertical="top"/>
    </xf>
    <xf numFmtId="0" fontId="16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10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" fontId="22" fillId="2" borderId="1" xfId="0" applyNumberFormat="1" applyFont="1" applyFill="1" applyBorder="1" applyAlignment="1">
      <alignment horizontal="left" vertical="center" wrapText="1" indent="1"/>
    </xf>
    <xf numFmtId="16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 indent="1"/>
    </xf>
    <xf numFmtId="0" fontId="8" fillId="0" borderId="0" xfId="0" applyFont="1"/>
    <xf numFmtId="0" fontId="25" fillId="2" borderId="4" xfId="0" applyFont="1" applyFill="1" applyBorder="1" applyAlignment="1">
      <alignment horizontal="left" vertical="justify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8" fillId="0" borderId="0" xfId="0" applyFont="1"/>
    <xf numFmtId="0" fontId="22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14" fontId="22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0" xfId="0" applyFont="1"/>
    <xf numFmtId="0" fontId="22" fillId="2" borderId="4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0" fillId="0" borderId="0" xfId="0"/>
    <xf numFmtId="0" fontId="1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/>
    <xf numFmtId="0" fontId="20" fillId="3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vertical="top" wrapText="1"/>
    </xf>
    <xf numFmtId="0" fontId="8" fillId="0" borderId="0" xfId="0" applyFont="1"/>
    <xf numFmtId="0" fontId="8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justify" vertical="center" wrapText="1"/>
    </xf>
    <xf numFmtId="0" fontId="8" fillId="0" borderId="0" xfId="0" applyFont="1"/>
    <xf numFmtId="0" fontId="25" fillId="2" borderId="1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16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/>
    </xf>
    <xf numFmtId="0" fontId="24" fillId="2" borderId="4" xfId="0" applyFont="1" applyFill="1" applyBorder="1" applyAlignment="1">
      <alignment horizontal="left" vertical="center" wrapText="1" inden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8" fillId="0" borderId="0" xfId="0" applyFont="1"/>
    <xf numFmtId="0" fontId="22" fillId="2" borderId="2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/>
    </xf>
    <xf numFmtId="0" fontId="13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center" wrapText="1" indent="1"/>
    </xf>
    <xf numFmtId="0" fontId="25" fillId="2" borderId="1" xfId="0" applyFont="1" applyFill="1" applyBorder="1" applyAlignment="1">
      <alignment horizontal="justify" vertical="center" wrapText="1"/>
    </xf>
    <xf numFmtId="14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0" fontId="8" fillId="3" borderId="1" xfId="0" applyFont="1" applyFill="1" applyBorder="1" applyAlignment="1">
      <alignment horizontal="lef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5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top"/>
    </xf>
    <xf numFmtId="0" fontId="20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left" vertical="center" wrapText="1" inden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8" fillId="0" borderId="0" xfId="0" applyFont="1"/>
    <xf numFmtId="0" fontId="16" fillId="0" borderId="0" xfId="0" applyFont="1"/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22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/>
    <xf numFmtId="0" fontId="13" fillId="2" borderId="1" xfId="0" applyFont="1" applyFill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25" fillId="2" borderId="2" xfId="0" applyFont="1" applyFill="1" applyBorder="1" applyAlignment="1">
      <alignment vertical="top" wrapText="1"/>
    </xf>
    <xf numFmtId="0" fontId="25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22" fillId="3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2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12" fillId="3" borderId="1" xfId="0" applyNumberFormat="1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NumberFormat="1" applyFont="1" applyFill="1" applyBorder="1" applyAlignment="1">
      <alignment horizontal="center" vertical="top" wrapText="1"/>
    </xf>
    <xf numFmtId="0" fontId="25" fillId="3" borderId="0" xfId="0" applyFont="1" applyFill="1" applyAlignment="1">
      <alignment wrapText="1"/>
    </xf>
    <xf numFmtId="14" fontId="9" fillId="0" borderId="5" xfId="0" applyNumberFormat="1" applyFont="1" applyBorder="1" applyAlignment="1">
      <alignment horizontal="left" vertical="top" wrapText="1"/>
    </xf>
    <xf numFmtId="0" fontId="33" fillId="3" borderId="0" xfId="0" applyFont="1" applyFill="1"/>
    <xf numFmtId="0" fontId="33" fillId="3" borderId="0" xfId="0" applyFont="1" applyFill="1" applyAlignment="1">
      <alignment vertical="top"/>
    </xf>
    <xf numFmtId="0" fontId="32" fillId="3" borderId="0" xfId="0" applyFont="1" applyFill="1"/>
    <xf numFmtId="0" fontId="32" fillId="3" borderId="0" xfId="0" applyFont="1" applyFill="1" applyAlignment="1">
      <alignment vertical="top"/>
    </xf>
    <xf numFmtId="0" fontId="33" fillId="0" borderId="0" xfId="0" applyFont="1"/>
    <xf numFmtId="164" fontId="33" fillId="0" borderId="0" xfId="0" applyNumberFormat="1" applyFont="1"/>
    <xf numFmtId="0" fontId="32" fillId="0" borderId="0" xfId="0" applyFont="1"/>
    <xf numFmtId="0" fontId="32" fillId="4" borderId="0" xfId="0" applyFont="1" applyFill="1"/>
    <xf numFmtId="0" fontId="32" fillId="0" borderId="0" xfId="0" applyFont="1" applyAlignment="1"/>
    <xf numFmtId="0" fontId="36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164" fontId="32" fillId="3" borderId="0" xfId="0" applyNumberFormat="1" applyFont="1" applyFill="1" applyAlignment="1">
      <alignment vertical="top"/>
    </xf>
    <xf numFmtId="164" fontId="26" fillId="3" borderId="1" xfId="7" applyNumberFormat="1" applyFont="1" applyFill="1" applyBorder="1" applyAlignment="1">
      <alignment horizontal="center" vertical="center" wrapText="1"/>
    </xf>
    <xf numFmtId="0" fontId="26" fillId="3" borderId="1" xfId="7" applyFont="1" applyFill="1" applyBorder="1" applyAlignment="1">
      <alignment horizontal="center" vertical="center" wrapText="1"/>
    </xf>
    <xf numFmtId="0" fontId="26" fillId="3" borderId="5" xfId="7" applyFont="1" applyFill="1" applyBorder="1" applyAlignment="1">
      <alignment horizontal="center" vertical="center" wrapText="1"/>
    </xf>
    <xf numFmtId="164" fontId="26" fillId="3" borderId="1" xfId="7" applyNumberFormat="1" applyFont="1" applyFill="1" applyBorder="1" applyAlignment="1">
      <alignment horizontal="center" vertical="center"/>
    </xf>
    <xf numFmtId="164" fontId="26" fillId="4" borderId="1" xfId="7" applyNumberFormat="1" applyFont="1" applyFill="1" applyBorder="1" applyAlignment="1">
      <alignment horizontal="center" vertical="center" wrapText="1"/>
    </xf>
    <xf numFmtId="49" fontId="26" fillId="4" borderId="1" xfId="7" applyNumberFormat="1" applyFont="1" applyFill="1" applyBorder="1" applyAlignment="1">
      <alignment horizontal="center" vertical="center" wrapText="1"/>
    </xf>
    <xf numFmtId="49" fontId="26" fillId="4" borderId="1" xfId="7" applyNumberFormat="1" applyFont="1" applyFill="1" applyBorder="1" applyAlignment="1">
      <alignment horizontal="center" vertical="center"/>
    </xf>
    <xf numFmtId="164" fontId="29" fillId="3" borderId="1" xfId="7" applyNumberFormat="1" applyFont="1" applyFill="1" applyBorder="1" applyAlignment="1">
      <alignment horizontal="center" vertical="center"/>
    </xf>
    <xf numFmtId="0" fontId="26" fillId="3" borderId="2" xfId="7" applyFont="1" applyFill="1" applyBorder="1" applyAlignment="1">
      <alignment horizontal="center" vertical="center" wrapText="1"/>
    </xf>
    <xf numFmtId="0" fontId="26" fillId="3" borderId="9" xfId="7" applyFont="1" applyFill="1" applyBorder="1" applyAlignment="1">
      <alignment horizontal="center" vertical="center" wrapText="1"/>
    </xf>
    <xf numFmtId="164" fontId="28" fillId="3" borderId="1" xfId="7" applyNumberFormat="1" applyFont="1" applyFill="1" applyBorder="1" applyAlignment="1">
      <alignment horizontal="center" vertical="center" wrapText="1"/>
    </xf>
    <xf numFmtId="164" fontId="26" fillId="3" borderId="2" xfId="7" applyNumberFormat="1" applyFont="1" applyFill="1" applyBorder="1" applyAlignment="1">
      <alignment horizontal="center" vertical="center" wrapText="1"/>
    </xf>
    <xf numFmtId="0" fontId="26" fillId="3" borderId="12" xfId="7" applyFont="1" applyFill="1" applyBorder="1" applyAlignment="1">
      <alignment vertical="top" wrapText="1"/>
    </xf>
    <xf numFmtId="49" fontId="26" fillId="3" borderId="12" xfId="7" applyNumberFormat="1" applyFont="1" applyFill="1" applyBorder="1" applyAlignment="1">
      <alignment horizontal="center" vertical="top" wrapText="1"/>
    </xf>
    <xf numFmtId="0" fontId="26" fillId="4" borderId="1" xfId="7" applyFont="1" applyFill="1" applyBorder="1" applyAlignment="1">
      <alignment horizontal="center" vertical="center" wrapText="1"/>
    </xf>
    <xf numFmtId="0" fontId="26" fillId="4" borderId="5" xfId="7" applyFont="1" applyFill="1" applyBorder="1" applyAlignment="1">
      <alignment horizontal="center" vertical="center" wrapText="1"/>
    </xf>
    <xf numFmtId="0" fontId="26" fillId="3" borderId="2" xfId="7" applyFont="1" applyFill="1" applyBorder="1" applyAlignment="1">
      <alignment vertical="top" wrapText="1"/>
    </xf>
    <xf numFmtId="49" fontId="26" fillId="3" borderId="1" xfId="7" applyNumberFormat="1" applyFont="1" applyFill="1" applyBorder="1" applyAlignment="1">
      <alignment horizontal="center" vertical="center" wrapText="1"/>
    </xf>
    <xf numFmtId="49" fontId="26" fillId="3" borderId="2" xfId="7" applyNumberFormat="1" applyFont="1" applyFill="1" applyBorder="1" applyAlignment="1">
      <alignment horizontal="center" vertical="center" wrapText="1"/>
    </xf>
    <xf numFmtId="0" fontId="26" fillId="3" borderId="3" xfId="7" applyFont="1" applyFill="1" applyBorder="1" applyAlignment="1">
      <alignment horizontal="center" vertical="center" wrapText="1"/>
    </xf>
    <xf numFmtId="164" fontId="26" fillId="3" borderId="1" xfId="7" applyNumberFormat="1" applyFont="1" applyFill="1" applyBorder="1" applyAlignment="1">
      <alignment horizontal="center" vertical="top" wrapText="1"/>
    </xf>
    <xf numFmtId="0" fontId="26" fillId="3" borderId="1" xfId="7" applyFont="1" applyFill="1" applyBorder="1" applyAlignment="1">
      <alignment vertical="top" wrapText="1"/>
    </xf>
    <xf numFmtId="164" fontId="26" fillId="4" borderId="1" xfId="7" applyNumberFormat="1" applyFont="1" applyFill="1" applyBorder="1" applyAlignment="1">
      <alignment horizontal="center" vertical="top" wrapText="1"/>
    </xf>
    <xf numFmtId="0" fontId="26" fillId="4" borderId="1" xfId="7" applyFont="1" applyFill="1" applyBorder="1" applyAlignment="1">
      <alignment vertical="top" wrapText="1"/>
    </xf>
    <xf numFmtId="0" fontId="30" fillId="3" borderId="1" xfId="7" applyFont="1" applyFill="1" applyBorder="1" applyAlignment="1">
      <alignment horizontal="center" wrapText="1"/>
    </xf>
    <xf numFmtId="0" fontId="8" fillId="0" borderId="0" xfId="0" applyFont="1"/>
    <xf numFmtId="0" fontId="21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left" vertical="justify" wrapText="1" indent="1"/>
    </xf>
    <xf numFmtId="0" fontId="8" fillId="2" borderId="6" xfId="0" applyFont="1" applyFill="1" applyBorder="1" applyAlignment="1">
      <alignment horizontal="left" vertical="justify" wrapText="1" indent="1"/>
    </xf>
    <xf numFmtId="0" fontId="8" fillId="2" borderId="5" xfId="0" applyFont="1" applyFill="1" applyBorder="1" applyAlignment="1">
      <alignment horizontal="left" vertical="justify" wrapText="1" indent="1"/>
    </xf>
    <xf numFmtId="0" fontId="25" fillId="2" borderId="1" xfId="0" applyFont="1" applyFill="1" applyBorder="1" applyAlignment="1">
      <alignment horizontal="left" vertical="center" wrapText="1" indent="1"/>
    </xf>
    <xf numFmtId="0" fontId="8" fillId="0" borderId="0" xfId="0" applyFont="1"/>
    <xf numFmtId="0" fontId="24" fillId="2" borderId="1" xfId="0" applyFont="1" applyFill="1" applyBorder="1" applyAlignment="1">
      <alignment horizontal="left" vertical="center" wrapText="1" indent="1"/>
    </xf>
    <xf numFmtId="0" fontId="24" fillId="2" borderId="2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8" fillId="2" borderId="2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 vertical="center"/>
    </xf>
    <xf numFmtId="0" fontId="24" fillId="2" borderId="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5" fillId="2" borderId="4" xfId="0" applyFont="1" applyFill="1" applyBorder="1" applyAlignment="1">
      <alignment horizontal="left" vertical="justify" wrapText="1" indent="1"/>
    </xf>
    <xf numFmtId="0" fontId="25" fillId="2" borderId="6" xfId="0" applyFont="1" applyFill="1" applyBorder="1" applyAlignment="1">
      <alignment horizontal="left" vertical="justify" wrapText="1" indent="1"/>
    </xf>
    <xf numFmtId="0" fontId="25" fillId="2" borderId="5" xfId="0" applyFont="1" applyFill="1" applyBorder="1" applyAlignment="1">
      <alignment horizontal="left" vertical="justify" wrapText="1" indent="1"/>
    </xf>
    <xf numFmtId="0" fontId="25" fillId="2" borderId="4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6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32" fillId="3" borderId="6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top" wrapText="1"/>
    </xf>
    <xf numFmtId="0" fontId="31" fillId="3" borderId="5" xfId="0" applyFont="1" applyFill="1" applyBorder="1" applyAlignment="1">
      <alignment horizontal="left" vertical="top" wrapText="1"/>
    </xf>
    <xf numFmtId="0" fontId="25" fillId="2" borderId="10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/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left" vertical="justify" wrapText="1"/>
    </xf>
    <xf numFmtId="0" fontId="25" fillId="2" borderId="6" xfId="0" applyFont="1" applyFill="1" applyBorder="1" applyAlignment="1">
      <alignment horizontal="left" vertical="justify" wrapText="1"/>
    </xf>
    <xf numFmtId="0" fontId="25" fillId="2" borderId="5" xfId="0" applyFont="1" applyFill="1" applyBorder="1" applyAlignment="1">
      <alignment horizontal="left" vertical="justify" wrapText="1"/>
    </xf>
    <xf numFmtId="0" fontId="9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49" fontId="26" fillId="3" borderId="2" xfId="7" applyNumberFormat="1" applyFont="1" applyFill="1" applyBorder="1" applyAlignment="1">
      <alignment horizontal="center" vertical="top" wrapText="1"/>
    </xf>
    <xf numFmtId="49" fontId="26" fillId="3" borderId="12" xfId="7" applyNumberFormat="1" applyFont="1" applyFill="1" applyBorder="1" applyAlignment="1">
      <alignment horizontal="center" vertical="top" wrapText="1"/>
    </xf>
    <xf numFmtId="49" fontId="26" fillId="3" borderId="2" xfId="7" applyNumberFormat="1" applyFont="1" applyFill="1" applyBorder="1" applyAlignment="1" applyProtection="1">
      <alignment horizontal="center" vertical="top" wrapText="1"/>
    </xf>
    <xf numFmtId="49" fontId="26" fillId="3" borderId="12" xfId="7" applyNumberFormat="1" applyFont="1" applyFill="1" applyBorder="1" applyAlignment="1" applyProtection="1">
      <alignment horizontal="center" vertical="top" wrapText="1"/>
    </xf>
    <xf numFmtId="49" fontId="26" fillId="3" borderId="3" xfId="7" applyNumberFormat="1" applyFont="1" applyFill="1" applyBorder="1" applyAlignment="1" applyProtection="1">
      <alignment horizontal="center" vertical="top" wrapText="1"/>
    </xf>
    <xf numFmtId="0" fontId="26" fillId="3" borderId="2" xfId="7" applyFont="1" applyFill="1" applyBorder="1" applyAlignment="1">
      <alignment horizontal="left" vertical="top" wrapText="1"/>
    </xf>
    <xf numFmtId="0" fontId="26" fillId="3" borderId="12" xfId="7" applyFont="1" applyFill="1" applyBorder="1" applyAlignment="1">
      <alignment horizontal="left" vertical="top" wrapText="1"/>
    </xf>
    <xf numFmtId="0" fontId="26" fillId="3" borderId="3" xfId="7" applyFont="1" applyFill="1" applyBorder="1" applyAlignment="1">
      <alignment horizontal="left" vertical="top" wrapText="1"/>
    </xf>
    <xf numFmtId="49" fontId="26" fillId="3" borderId="1" xfId="7" applyNumberFormat="1" applyFont="1" applyFill="1" applyBorder="1" applyAlignment="1">
      <alignment horizontal="center" vertical="center" wrapText="1"/>
    </xf>
    <xf numFmtId="0" fontId="26" fillId="3" borderId="1" xfId="7" applyFont="1" applyFill="1" applyBorder="1" applyAlignment="1">
      <alignment horizontal="center" vertical="center" wrapText="1"/>
    </xf>
    <xf numFmtId="49" fontId="26" fillId="3" borderId="1" xfId="7" applyNumberFormat="1" applyFont="1" applyFill="1" applyBorder="1" applyAlignment="1" applyProtection="1">
      <alignment horizontal="center" vertical="top" wrapText="1"/>
    </xf>
    <xf numFmtId="0" fontId="26" fillId="3" borderId="1" xfId="7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right" vertical="top" wrapText="1"/>
    </xf>
    <xf numFmtId="0" fontId="32" fillId="3" borderId="0" xfId="0" applyFont="1" applyFill="1" applyAlignment="1">
      <alignment horizontal="right"/>
    </xf>
    <xf numFmtId="0" fontId="26" fillId="3" borderId="2" xfId="7" applyFont="1" applyFill="1" applyBorder="1" applyAlignment="1">
      <alignment horizontal="center" vertical="center" wrapText="1"/>
    </xf>
    <xf numFmtId="0" fontId="26" fillId="3" borderId="3" xfId="7" applyFont="1" applyFill="1" applyBorder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26" fillId="3" borderId="12" xfId="7" applyFont="1" applyFill="1" applyBorder="1" applyAlignment="1">
      <alignment horizontal="center" vertical="center" wrapText="1"/>
    </xf>
    <xf numFmtId="0" fontId="25" fillId="3" borderId="2" xfId="7" applyFont="1" applyFill="1" applyBorder="1" applyAlignment="1">
      <alignment horizontal="left" vertical="top" wrapText="1"/>
    </xf>
    <xf numFmtId="0" fontId="25" fillId="3" borderId="12" xfId="7" applyFont="1" applyFill="1" applyBorder="1" applyAlignment="1">
      <alignment horizontal="left" vertical="top" wrapText="1"/>
    </xf>
    <xf numFmtId="0" fontId="25" fillId="3" borderId="3" xfId="7" applyFont="1" applyFill="1" applyBorder="1" applyAlignment="1">
      <alignment horizontal="left" vertical="top" wrapText="1"/>
    </xf>
    <xf numFmtId="0" fontId="20" fillId="3" borderId="1" xfId="7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top" wrapText="1"/>
    </xf>
    <xf numFmtId="0" fontId="25" fillId="3" borderId="4" xfId="7" applyFont="1" applyFill="1" applyBorder="1" applyAlignment="1">
      <alignment horizontal="center" vertical="center" wrapText="1"/>
    </xf>
    <xf numFmtId="0" fontId="25" fillId="3" borderId="6" xfId="7" applyFont="1" applyFill="1" applyBorder="1" applyAlignment="1">
      <alignment horizontal="center" vertical="center" wrapText="1"/>
    </xf>
    <xf numFmtId="0" fontId="25" fillId="3" borderId="5" xfId="7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6" fillId="0" borderId="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20" fillId="2" borderId="4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/>
    </xf>
    <xf numFmtId="0" fontId="32" fillId="0" borderId="5" xfId="0" applyFont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0" fillId="0" borderId="4" xfId="0" applyFont="1" applyBorder="1" applyAlignment="1">
      <alignment vertical="top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0" xfId="0" applyAlignment="1">
      <alignment horizontal="left"/>
    </xf>
    <xf numFmtId="0" fontId="13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26" fillId="2" borderId="4" xfId="0" applyFont="1" applyFill="1" applyBorder="1" applyAlignment="1">
      <alignment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5"/>
    <cellStyle name="Обычный 2 3" xfId="4"/>
    <cellStyle name="Обычный 2 4" xfId="6"/>
    <cellStyle name="Обычный 2 5" xfId="7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view="pageBreakPreview" topLeftCell="A5" zoomScale="90" zoomScaleNormal="100" zoomScaleSheetLayoutView="90" workbookViewId="0">
      <selection activeCell="H12" sqref="H12"/>
    </sheetView>
  </sheetViews>
  <sheetFormatPr defaultRowHeight="15" x14ac:dyDescent="0.25"/>
  <cols>
    <col min="1" max="1" width="6.28515625" style="3" customWidth="1"/>
    <col min="2" max="2" width="42.5703125" style="6" customWidth="1"/>
    <col min="3" max="3" width="11" customWidth="1"/>
    <col min="4" max="4" width="7.5703125" customWidth="1"/>
    <col min="5" max="5" width="5.85546875" customWidth="1"/>
    <col min="6" max="6" width="5.42578125" customWidth="1"/>
    <col min="7" max="7" width="6.140625" customWidth="1"/>
    <col min="8" max="8" width="5.85546875" customWidth="1"/>
    <col min="9" max="9" width="6.5703125" customWidth="1"/>
    <col min="10" max="10" width="6" customWidth="1"/>
    <col min="11" max="11" width="6.85546875" customWidth="1"/>
    <col min="12" max="12" width="6.28515625" customWidth="1"/>
    <col min="13" max="13" width="18.85546875" customWidth="1"/>
    <col min="14" max="14" width="12.140625" customWidth="1"/>
    <col min="15" max="15" width="18.5703125" customWidth="1"/>
    <col min="16" max="16" width="11.7109375" style="6" customWidth="1"/>
    <col min="17" max="17" width="17.7109375" customWidth="1"/>
  </cols>
  <sheetData>
    <row r="1" spans="1:17" ht="60" customHeight="1" x14ac:dyDescent="0.25">
      <c r="L1" s="238" t="s">
        <v>252</v>
      </c>
      <c r="M1" s="238"/>
      <c r="N1" s="238"/>
      <c r="O1" s="238"/>
      <c r="P1" s="238"/>
    </row>
    <row r="2" spans="1:17" ht="29.25" customHeight="1" x14ac:dyDescent="0.25"/>
    <row r="3" spans="1:17" ht="18.75" x14ac:dyDescent="0.25">
      <c r="A3" s="235" t="s">
        <v>366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5" spans="1:17" x14ac:dyDescent="0.25">
      <c r="A5" s="244" t="s">
        <v>2</v>
      </c>
      <c r="B5" s="245" t="s">
        <v>3</v>
      </c>
      <c r="C5" s="239" t="s">
        <v>217</v>
      </c>
      <c r="D5" s="239" t="s">
        <v>218</v>
      </c>
      <c r="E5" s="247" t="s">
        <v>6</v>
      </c>
      <c r="F5" s="248"/>
      <c r="G5" s="248"/>
      <c r="H5" s="248"/>
      <c r="I5" s="248"/>
      <c r="J5" s="248"/>
      <c r="K5" s="248"/>
      <c r="L5" s="249"/>
      <c r="M5" s="236" t="s">
        <v>9</v>
      </c>
      <c r="N5" s="239" t="s">
        <v>22</v>
      </c>
      <c r="O5" s="239" t="s">
        <v>260</v>
      </c>
      <c r="P5" s="240" t="s">
        <v>230</v>
      </c>
    </row>
    <row r="6" spans="1:17" ht="78" customHeight="1" x14ac:dyDescent="0.25">
      <c r="A6" s="244"/>
      <c r="B6" s="246"/>
      <c r="C6" s="239"/>
      <c r="D6" s="239"/>
      <c r="E6" s="48">
        <v>2023</v>
      </c>
      <c r="F6" s="48">
        <v>2024</v>
      </c>
      <c r="G6" s="48">
        <v>2025</v>
      </c>
      <c r="H6" s="48">
        <v>2026</v>
      </c>
      <c r="I6" s="48">
        <v>2027</v>
      </c>
      <c r="J6" s="48">
        <v>2028</v>
      </c>
      <c r="K6" s="48">
        <v>2029</v>
      </c>
      <c r="L6" s="48">
        <v>2030</v>
      </c>
      <c r="M6" s="237"/>
      <c r="N6" s="239"/>
      <c r="O6" s="239"/>
      <c r="P6" s="240"/>
    </row>
    <row r="7" spans="1:17" x14ac:dyDescent="0.25">
      <c r="A7" s="1">
        <v>1</v>
      </c>
      <c r="B7" s="4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43">
        <v>8</v>
      </c>
      <c r="I7" s="1">
        <v>9</v>
      </c>
      <c r="J7" s="1">
        <v>10</v>
      </c>
      <c r="K7" s="1">
        <v>11</v>
      </c>
      <c r="L7" s="1">
        <v>12</v>
      </c>
      <c r="M7" s="1">
        <v>14</v>
      </c>
      <c r="N7" s="1">
        <v>15</v>
      </c>
      <c r="O7" s="1">
        <v>16</v>
      </c>
      <c r="P7" s="4">
        <v>17</v>
      </c>
    </row>
    <row r="8" spans="1:17" ht="37.5" customHeight="1" x14ac:dyDescent="0.25">
      <c r="A8" s="241" t="s">
        <v>45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3"/>
    </row>
    <row r="9" spans="1:17" ht="129.75" customHeight="1" x14ac:dyDescent="0.25">
      <c r="A9" s="29">
        <v>1</v>
      </c>
      <c r="B9" s="50" t="s">
        <v>46</v>
      </c>
      <c r="C9" s="30" t="s">
        <v>8</v>
      </c>
      <c r="D9" s="30">
        <f>'Мероприятия (результаты)'!E10+'Мероприятия (результаты)'!E11+'Мероприятия (результаты)'!E12+'Мероприятия (результаты)'!E13</f>
        <v>6798</v>
      </c>
      <c r="E9" s="30">
        <f>'Мероприятия (результаты)'!F10+'Мероприятия (результаты)'!F11+'Мероприятия (результаты)'!F12+'Мероприятия (результаты)'!F13</f>
        <v>7277</v>
      </c>
      <c r="F9" s="30">
        <f>'Мероприятия (результаты)'!G10+'Мероприятия (результаты)'!G11+'Мероприятия (результаты)'!G12+'Мероприятия (результаты)'!G13</f>
        <v>5980</v>
      </c>
      <c r="G9" s="30">
        <f>'Мероприятия (результаты)'!H10+'Мероприятия (результаты)'!H11+'Мероприятия (результаты)'!H12+'Мероприятия (результаты)'!H13</f>
        <v>5880</v>
      </c>
      <c r="H9" s="30">
        <f>'Мероприятия (результаты)'!I10+'Мероприятия (результаты)'!I11+'Мероприятия (результаты)'!I12+'Мероприятия (результаты)'!I13</f>
        <v>5880</v>
      </c>
      <c r="I9" s="30">
        <f>'Мероприятия (результаты)'!J10+'Мероприятия (результаты)'!J11+'Мероприятия (результаты)'!J12+'Мероприятия (результаты)'!J13</f>
        <v>5880</v>
      </c>
      <c r="J9" s="30">
        <f>'Мероприятия (результаты)'!K10+'Мероприятия (результаты)'!K11+'Мероприятия (результаты)'!K12+'Мероприятия (результаты)'!K13</f>
        <v>5880</v>
      </c>
      <c r="K9" s="30">
        <f>'Мероприятия (результаты)'!L10+'Мероприятия (результаты)'!L11+'Мероприятия (результаты)'!L12+'Мероприятия (результаты)'!L13</f>
        <v>5880</v>
      </c>
      <c r="L9" s="30">
        <f>'Мероприятия (результаты)'!M10+'Мероприятия (результаты)'!M11+'Мероприятия (результаты)'!M12+'Мероприятия (результаты)'!M13</f>
        <v>5880</v>
      </c>
      <c r="M9" s="29" t="s">
        <v>239</v>
      </c>
      <c r="N9" s="98" t="s">
        <v>0</v>
      </c>
      <c r="O9" s="29" t="s">
        <v>240</v>
      </c>
      <c r="P9" s="99" t="s">
        <v>0</v>
      </c>
    </row>
    <row r="10" spans="1:17" ht="93.75" customHeight="1" x14ac:dyDescent="0.25">
      <c r="A10" s="29">
        <v>2</v>
      </c>
      <c r="B10" s="50" t="s">
        <v>47</v>
      </c>
      <c r="C10" s="30" t="s">
        <v>7</v>
      </c>
      <c r="D10" s="30">
        <v>91</v>
      </c>
      <c r="E10" s="30">
        <v>91.1</v>
      </c>
      <c r="F10" s="30">
        <v>91.2</v>
      </c>
      <c r="G10" s="30">
        <v>91.2</v>
      </c>
      <c r="H10" s="30">
        <v>91.2</v>
      </c>
      <c r="I10" s="30">
        <v>91.2</v>
      </c>
      <c r="J10" s="30">
        <v>91.2</v>
      </c>
      <c r="K10" s="30">
        <v>91.2</v>
      </c>
      <c r="L10" s="30">
        <v>91.2</v>
      </c>
      <c r="M10" s="29" t="s">
        <v>1</v>
      </c>
      <c r="N10" s="98" t="s">
        <v>0</v>
      </c>
      <c r="O10" s="101" t="s">
        <v>0</v>
      </c>
      <c r="P10" s="100" t="s">
        <v>0</v>
      </c>
    </row>
    <row r="11" spans="1:17" ht="160.5" customHeight="1" x14ac:dyDescent="0.25">
      <c r="A11" s="29">
        <v>3</v>
      </c>
      <c r="B11" s="50" t="s">
        <v>48</v>
      </c>
      <c r="C11" s="30" t="s">
        <v>7</v>
      </c>
      <c r="D11" s="39">
        <v>98.6</v>
      </c>
      <c r="E11" s="39">
        <v>98.7</v>
      </c>
      <c r="F11" s="39">
        <v>98.8</v>
      </c>
      <c r="G11" s="39">
        <v>98.8</v>
      </c>
      <c r="H11" s="39">
        <v>98.8</v>
      </c>
      <c r="I11" s="39">
        <v>98.8</v>
      </c>
      <c r="J11" s="39">
        <v>98.8</v>
      </c>
      <c r="K11" s="39">
        <v>98.8</v>
      </c>
      <c r="L11" s="39">
        <v>98.8</v>
      </c>
      <c r="M11" s="29" t="s">
        <v>1</v>
      </c>
      <c r="N11" s="98" t="s">
        <v>0</v>
      </c>
      <c r="O11" s="29" t="s">
        <v>0</v>
      </c>
      <c r="P11" s="99" t="s">
        <v>0</v>
      </c>
      <c r="Q11" s="7"/>
    </row>
    <row r="12" spans="1:17" ht="110.25" customHeight="1" x14ac:dyDescent="0.25">
      <c r="A12" s="29">
        <v>4</v>
      </c>
      <c r="B12" s="50" t="s">
        <v>49</v>
      </c>
      <c r="C12" s="30" t="s">
        <v>7</v>
      </c>
      <c r="D12" s="39">
        <v>111</v>
      </c>
      <c r="E12" s="39">
        <v>113</v>
      </c>
      <c r="F12" s="39">
        <v>115</v>
      </c>
      <c r="G12" s="168">
        <v>115.5</v>
      </c>
      <c r="H12" s="168">
        <v>116</v>
      </c>
      <c r="I12" s="168">
        <v>116</v>
      </c>
      <c r="J12" s="168">
        <v>116</v>
      </c>
      <c r="K12" s="168">
        <v>116</v>
      </c>
      <c r="L12" s="168">
        <v>116</v>
      </c>
      <c r="M12" s="29" t="s">
        <v>241</v>
      </c>
      <c r="N12" s="98" t="s">
        <v>0</v>
      </c>
      <c r="O12" s="29" t="s">
        <v>0</v>
      </c>
      <c r="P12" s="99" t="s">
        <v>0</v>
      </c>
      <c r="Q12" s="7" t="s">
        <v>10</v>
      </c>
    </row>
    <row r="13" spans="1:17" ht="99.75" customHeight="1" x14ac:dyDescent="0.25">
      <c r="A13" s="29">
        <v>5</v>
      </c>
      <c r="B13" s="50" t="s">
        <v>50</v>
      </c>
      <c r="C13" s="30" t="s">
        <v>7</v>
      </c>
      <c r="D13" s="39">
        <v>7</v>
      </c>
      <c r="E13" s="39">
        <v>7</v>
      </c>
      <c r="F13" s="39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29" t="s">
        <v>77</v>
      </c>
      <c r="N13" s="98" t="s">
        <v>0</v>
      </c>
      <c r="O13" s="29" t="s">
        <v>0</v>
      </c>
      <c r="P13" s="99" t="s">
        <v>0</v>
      </c>
      <c r="Q13" s="7" t="s">
        <v>10</v>
      </c>
    </row>
    <row r="14" spans="1:17" ht="87" customHeight="1" x14ac:dyDescent="0.25">
      <c r="A14" s="29">
        <v>6</v>
      </c>
      <c r="B14" s="50" t="s">
        <v>51</v>
      </c>
      <c r="C14" s="39" t="s">
        <v>7</v>
      </c>
      <c r="D14" s="98">
        <v>73.099999999999994</v>
      </c>
      <c r="E14" s="98">
        <v>73.900000000000006</v>
      </c>
      <c r="F14" s="98">
        <v>74.900000000000006</v>
      </c>
      <c r="G14" s="98">
        <v>76.099999999999994</v>
      </c>
      <c r="H14" s="98">
        <v>80.3</v>
      </c>
      <c r="I14" s="98">
        <v>82.7</v>
      </c>
      <c r="J14" s="98">
        <v>85.1</v>
      </c>
      <c r="K14" s="98">
        <v>87.5</v>
      </c>
      <c r="L14" s="98">
        <v>90</v>
      </c>
      <c r="M14" s="98" t="s">
        <v>1</v>
      </c>
      <c r="N14" s="98" t="s">
        <v>0</v>
      </c>
      <c r="O14" s="98" t="s">
        <v>0</v>
      </c>
      <c r="P14" s="99" t="s">
        <v>0</v>
      </c>
      <c r="Q14" s="7" t="s">
        <v>10</v>
      </c>
    </row>
    <row r="15" spans="1:17" ht="63" x14ac:dyDescent="0.25">
      <c r="A15" s="29">
        <v>7</v>
      </c>
      <c r="B15" s="50" t="s">
        <v>134</v>
      </c>
      <c r="C15" s="169" t="s">
        <v>7</v>
      </c>
      <c r="D15" s="169">
        <v>60</v>
      </c>
      <c r="E15" s="169">
        <v>65</v>
      </c>
      <c r="F15" s="169">
        <v>70</v>
      </c>
      <c r="G15" s="169">
        <v>70</v>
      </c>
      <c r="H15" s="169">
        <v>70</v>
      </c>
      <c r="I15" s="169">
        <v>70</v>
      </c>
      <c r="J15" s="169">
        <v>70</v>
      </c>
      <c r="K15" s="169">
        <v>70</v>
      </c>
      <c r="L15" s="169">
        <v>70</v>
      </c>
      <c r="M15" s="29" t="s">
        <v>77</v>
      </c>
      <c r="N15" s="96" t="s">
        <v>0</v>
      </c>
      <c r="O15" s="96" t="s">
        <v>0</v>
      </c>
      <c r="P15" s="96" t="s">
        <v>0</v>
      </c>
    </row>
    <row r="16" spans="1:17" ht="94.5" x14ac:dyDescent="0.25">
      <c r="A16" s="29">
        <v>8</v>
      </c>
      <c r="B16" s="50" t="s">
        <v>135</v>
      </c>
      <c r="C16" s="169" t="s">
        <v>130</v>
      </c>
      <c r="D16" s="169">
        <v>1</v>
      </c>
      <c r="E16" s="169">
        <v>1</v>
      </c>
      <c r="F16" s="169">
        <v>1</v>
      </c>
      <c r="G16" s="169">
        <v>1</v>
      </c>
      <c r="H16" s="169">
        <v>1</v>
      </c>
      <c r="I16" s="169">
        <v>1</v>
      </c>
      <c r="J16" s="169">
        <v>1</v>
      </c>
      <c r="K16" s="169">
        <v>1</v>
      </c>
      <c r="L16" s="169">
        <v>1</v>
      </c>
      <c r="M16" s="29" t="s">
        <v>77</v>
      </c>
      <c r="N16" s="96" t="s">
        <v>0</v>
      </c>
      <c r="O16" s="96" t="s">
        <v>0</v>
      </c>
      <c r="P16" s="96" t="s">
        <v>0</v>
      </c>
    </row>
  </sheetData>
  <mergeCells count="12">
    <mergeCell ref="A8:P8"/>
    <mergeCell ref="A5:A6"/>
    <mergeCell ref="B5:B6"/>
    <mergeCell ref="C5:C6"/>
    <mergeCell ref="D5:D6"/>
    <mergeCell ref="E5:L5"/>
    <mergeCell ref="N5:N6"/>
    <mergeCell ref="A3:P3"/>
    <mergeCell ref="M5:M6"/>
    <mergeCell ref="L1:P1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topLeftCell="A7" zoomScale="110" zoomScaleNormal="100" zoomScaleSheetLayoutView="110" workbookViewId="0">
      <selection activeCell="B11" sqref="B11:D11"/>
    </sheetView>
  </sheetViews>
  <sheetFormatPr defaultRowHeight="15.75" x14ac:dyDescent="0.25"/>
  <cols>
    <col min="1" max="1" width="8.28515625" style="23" customWidth="1"/>
    <col min="2" max="2" width="40.28515625" style="23" customWidth="1"/>
    <col min="3" max="3" width="47.85546875" style="23" customWidth="1"/>
    <col min="4" max="4" width="91" style="23" customWidth="1"/>
    <col min="5" max="16384" width="9.140625" style="23"/>
  </cols>
  <sheetData>
    <row r="1" spans="1:4" ht="27" customHeight="1" x14ac:dyDescent="0.25">
      <c r="D1" s="129" t="s">
        <v>254</v>
      </c>
    </row>
    <row r="3" spans="1:4" x14ac:dyDescent="0.25">
      <c r="A3" s="274" t="s">
        <v>162</v>
      </c>
      <c r="B3" s="274"/>
      <c r="C3" s="274"/>
      <c r="D3" s="274"/>
    </row>
    <row r="5" spans="1:4" ht="40.5" customHeight="1" x14ac:dyDescent="0.25">
      <c r="A5" s="24" t="s">
        <v>2</v>
      </c>
      <c r="B5" s="59" t="s">
        <v>11</v>
      </c>
      <c r="C5" s="59" t="s">
        <v>41</v>
      </c>
      <c r="D5" s="25" t="s">
        <v>12</v>
      </c>
    </row>
    <row r="6" spans="1:4" x14ac:dyDescent="0.25">
      <c r="A6" s="47">
        <v>1</v>
      </c>
      <c r="B6" s="61">
        <v>2</v>
      </c>
      <c r="C6" s="60">
        <v>3</v>
      </c>
      <c r="D6" s="22">
        <v>4</v>
      </c>
    </row>
    <row r="7" spans="1:4" ht="39" customHeight="1" x14ac:dyDescent="0.25">
      <c r="A7" s="44">
        <v>1</v>
      </c>
      <c r="B7" s="259" t="s">
        <v>52</v>
      </c>
      <c r="C7" s="259"/>
      <c r="D7" s="259"/>
    </row>
    <row r="8" spans="1:4" ht="32.25" customHeight="1" x14ac:dyDescent="0.25">
      <c r="A8" s="52" t="s">
        <v>14</v>
      </c>
      <c r="B8" s="278" t="s">
        <v>53</v>
      </c>
      <c r="C8" s="279"/>
      <c r="D8" s="280"/>
    </row>
    <row r="9" spans="1:4" ht="32.25" customHeight="1" x14ac:dyDescent="0.25">
      <c r="A9" s="45"/>
      <c r="B9" s="259" t="s">
        <v>13</v>
      </c>
      <c r="C9" s="259"/>
      <c r="D9" s="57" t="s">
        <v>69</v>
      </c>
    </row>
    <row r="10" spans="1:4" ht="141" customHeight="1" x14ac:dyDescent="0.25">
      <c r="A10" s="45" t="s">
        <v>34</v>
      </c>
      <c r="B10" s="117" t="s">
        <v>231</v>
      </c>
      <c r="C10" s="108" t="s">
        <v>54</v>
      </c>
      <c r="D10" s="118" t="str">
        <f>'Показатели ГП'!B9</f>
        <v>Численность отдельных категорий граждан, проживающих на территории Оренбургской области, получивших дополнительные меры социальной поддержки</v>
      </c>
    </row>
    <row r="11" spans="1:4" ht="33" customHeight="1" x14ac:dyDescent="0.25">
      <c r="A11" s="45" t="s">
        <v>17</v>
      </c>
      <c r="B11" s="275" t="s">
        <v>55</v>
      </c>
      <c r="C11" s="276"/>
      <c r="D11" s="277"/>
    </row>
    <row r="12" spans="1:4" ht="38.25" customHeight="1" x14ac:dyDescent="0.25">
      <c r="A12" s="53"/>
      <c r="B12" s="259" t="s">
        <v>13</v>
      </c>
      <c r="C12" s="259"/>
      <c r="D12" s="57" t="s">
        <v>69</v>
      </c>
    </row>
    <row r="13" spans="1:4" ht="129.75" customHeight="1" x14ac:dyDescent="0.25">
      <c r="A13" s="60" t="s">
        <v>56</v>
      </c>
      <c r="B13" s="165" t="s">
        <v>232</v>
      </c>
      <c r="C13" s="140" t="s">
        <v>177</v>
      </c>
      <c r="D13" s="118" t="str">
        <f>'Показатели ГП'!B10</f>
        <v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v>
      </c>
    </row>
    <row r="14" spans="1:4" ht="34.5" customHeight="1" x14ac:dyDescent="0.25">
      <c r="A14" s="51" t="s">
        <v>18</v>
      </c>
      <c r="B14" s="256" t="s">
        <v>57</v>
      </c>
      <c r="C14" s="257"/>
      <c r="D14" s="258"/>
    </row>
    <row r="15" spans="1:4" ht="51" customHeight="1" x14ac:dyDescent="0.25">
      <c r="A15" s="26"/>
      <c r="B15" s="259" t="s">
        <v>13</v>
      </c>
      <c r="C15" s="259"/>
      <c r="D15" s="57" t="s">
        <v>69</v>
      </c>
    </row>
    <row r="16" spans="1:4" ht="174" customHeight="1" x14ac:dyDescent="0.25">
      <c r="A16" s="54" t="s">
        <v>59</v>
      </c>
      <c r="B16" s="130" t="s">
        <v>233</v>
      </c>
      <c r="C16" s="56" t="s">
        <v>58</v>
      </c>
      <c r="D16" s="139" t="str">
        <f>'Показатели ГП'!B14</f>
        <v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v>
      </c>
    </row>
    <row r="17" spans="1:4" s="161" customFormat="1" ht="31.5" customHeight="1" x14ac:dyDescent="0.25">
      <c r="A17" s="167" t="s">
        <v>19</v>
      </c>
      <c r="B17" s="266" t="s">
        <v>60</v>
      </c>
      <c r="C17" s="266"/>
      <c r="D17" s="266"/>
    </row>
    <row r="18" spans="1:4" s="161" customFormat="1" ht="33" customHeight="1" x14ac:dyDescent="0.25">
      <c r="A18" s="54"/>
      <c r="B18" s="261" t="s">
        <v>61</v>
      </c>
      <c r="C18" s="261"/>
      <c r="D18" s="57" t="s">
        <v>342</v>
      </c>
    </row>
    <row r="19" spans="1:4" s="161" customFormat="1" ht="75.75" customHeight="1" x14ac:dyDescent="0.25">
      <c r="A19" s="281" t="s">
        <v>62</v>
      </c>
      <c r="B19" s="267" t="s">
        <v>234</v>
      </c>
      <c r="C19" s="270" t="s">
        <v>223</v>
      </c>
      <c r="D19" s="64" t="str">
        <f>'Показатели ГП'!B12</f>
        <v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v>
      </c>
    </row>
    <row r="20" spans="1:4" s="161" customFormat="1" ht="104.25" customHeight="1" x14ac:dyDescent="0.25">
      <c r="A20" s="282"/>
      <c r="B20" s="268"/>
      <c r="C20" s="268"/>
      <c r="D20" s="138" t="str">
        <f>'Показатели ГП'!B13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</row>
    <row r="21" spans="1:4" s="161" customFormat="1" ht="73.5" customHeight="1" x14ac:dyDescent="0.25">
      <c r="A21" s="282"/>
      <c r="B21" s="268"/>
      <c r="C21" s="268"/>
      <c r="D21" s="138" t="str">
        <f>'Показатели ГП'!B15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</row>
    <row r="22" spans="1:4" s="161" customFormat="1" ht="95.25" customHeight="1" x14ac:dyDescent="0.25">
      <c r="A22" s="283"/>
      <c r="B22" s="269"/>
      <c r="C22" s="269"/>
      <c r="D22" s="138" t="str">
        <f>'Показатели ГП'!B16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</row>
    <row r="23" spans="1:4" x14ac:dyDescent="0.25">
      <c r="A23" s="57" t="s">
        <v>344</v>
      </c>
      <c r="B23" s="260" t="s">
        <v>318</v>
      </c>
      <c r="C23" s="260"/>
      <c r="D23" s="260"/>
    </row>
    <row r="24" spans="1:4" ht="27" customHeight="1" x14ac:dyDescent="0.25">
      <c r="A24" s="27"/>
      <c r="B24" s="261" t="s">
        <v>61</v>
      </c>
      <c r="C24" s="261"/>
      <c r="D24" s="139" t="s">
        <v>343</v>
      </c>
    </row>
    <row r="25" spans="1:4" ht="63" customHeight="1" x14ac:dyDescent="0.25">
      <c r="A25" s="271" t="s">
        <v>345</v>
      </c>
      <c r="B25" s="262" t="s">
        <v>234</v>
      </c>
      <c r="C25" s="265" t="s">
        <v>223</v>
      </c>
      <c r="D25" s="64" t="str">
        <f>'Показатели ГП'!B12</f>
        <v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v>
      </c>
    </row>
    <row r="26" spans="1:4" ht="50.25" customHeight="1" x14ac:dyDescent="0.25">
      <c r="A26" s="272"/>
      <c r="B26" s="263"/>
      <c r="C26" s="263"/>
      <c r="D26" s="46" t="str">
        <f>'Показатели ГП'!B13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</row>
    <row r="27" spans="1:4" s="91" customFormat="1" ht="31.5" customHeight="1" x14ac:dyDescent="0.25">
      <c r="A27" s="272"/>
      <c r="B27" s="263"/>
      <c r="C27" s="263"/>
      <c r="D27" s="90" t="str">
        <f>'Показатели ГП'!B15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</row>
    <row r="28" spans="1:4" s="91" customFormat="1" ht="212.25" customHeight="1" x14ac:dyDescent="0.25">
      <c r="A28" s="273"/>
      <c r="B28" s="264"/>
      <c r="C28" s="264"/>
      <c r="D28" s="90" t="str">
        <f>'Показатели ГП'!B16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</row>
    <row r="29" spans="1:4" x14ac:dyDescent="0.25">
      <c r="A29" s="45" t="s">
        <v>40</v>
      </c>
      <c r="B29" s="255" t="s">
        <v>63</v>
      </c>
      <c r="C29" s="255"/>
      <c r="D29" s="255"/>
    </row>
    <row r="30" spans="1:4" s="55" customFormat="1" ht="51" customHeight="1" x14ac:dyDescent="0.25">
      <c r="A30" s="47" t="s">
        <v>15</v>
      </c>
      <c r="B30" s="252" t="s">
        <v>64</v>
      </c>
      <c r="C30" s="253"/>
      <c r="D30" s="254"/>
    </row>
    <row r="31" spans="1:4" s="58" customFormat="1" ht="47.25" customHeight="1" x14ac:dyDescent="0.25">
      <c r="A31" s="53"/>
      <c r="B31" s="250" t="s">
        <v>13</v>
      </c>
      <c r="C31" s="251"/>
      <c r="D31" s="139" t="s">
        <v>69</v>
      </c>
    </row>
    <row r="32" spans="1:4" s="55" customFormat="1" ht="121.5" customHeight="1" x14ac:dyDescent="0.25">
      <c r="A32" s="63" t="s">
        <v>35</v>
      </c>
      <c r="B32" s="103" t="s">
        <v>235</v>
      </c>
      <c r="C32" s="64" t="s">
        <v>65</v>
      </c>
      <c r="D32" s="65" t="str">
        <f>'Показатели ГП'!B11</f>
        <v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v>
      </c>
    </row>
  </sheetData>
  <mergeCells count="21">
    <mergeCell ref="A25:A28"/>
    <mergeCell ref="A3:D3"/>
    <mergeCell ref="B12:C12"/>
    <mergeCell ref="B9:C9"/>
    <mergeCell ref="B11:D11"/>
    <mergeCell ref="B7:D7"/>
    <mergeCell ref="B8:D8"/>
    <mergeCell ref="A19:A22"/>
    <mergeCell ref="B31:C31"/>
    <mergeCell ref="B30:D30"/>
    <mergeCell ref="B29:D29"/>
    <mergeCell ref="B14:D14"/>
    <mergeCell ref="B15:C15"/>
    <mergeCell ref="B23:D23"/>
    <mergeCell ref="B24:C24"/>
    <mergeCell ref="B25:B28"/>
    <mergeCell ref="C25:C28"/>
    <mergeCell ref="B17:D17"/>
    <mergeCell ref="B18:C18"/>
    <mergeCell ref="B19:B22"/>
    <mergeCell ref="C19:C22"/>
  </mergeCells>
  <pageMargins left="0.7" right="0.7" top="0.75" bottom="0.75" header="0.3" footer="0.3"/>
  <pageSetup paperSize="9" scale="32" orientation="landscape" r:id="rId1"/>
  <rowBreaks count="1" manualBreakCount="1">
    <brk id="3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view="pageBreakPreview" topLeftCell="A6" zoomScale="130" zoomScaleNormal="100" zoomScaleSheetLayoutView="130" workbookViewId="0">
      <selection activeCell="C10" sqref="C10"/>
    </sheetView>
  </sheetViews>
  <sheetFormatPr defaultRowHeight="15" x14ac:dyDescent="0.25"/>
  <cols>
    <col min="1" max="1" width="7.42578125" style="3" customWidth="1"/>
    <col min="2" max="2" width="42" style="6" customWidth="1"/>
    <col min="3" max="3" width="55.5703125" style="6" customWidth="1"/>
    <col min="4" max="4" width="11.42578125" customWidth="1"/>
    <col min="7" max="7" width="8.7109375" customWidth="1"/>
    <col min="8" max="8" width="7.85546875" customWidth="1"/>
    <col min="9" max="9" width="7.7109375" customWidth="1"/>
    <col min="10" max="10" width="6.7109375" customWidth="1"/>
    <col min="11" max="11" width="6.85546875" customWidth="1"/>
    <col min="12" max="12" width="7.140625" customWidth="1"/>
    <col min="13" max="13" width="7.85546875" customWidth="1"/>
    <col min="14" max="14" width="15.85546875" customWidth="1"/>
    <col min="15" max="15" width="33.85546875" customWidth="1"/>
  </cols>
  <sheetData>
    <row r="1" spans="1:20" ht="20.25" customHeight="1" x14ac:dyDescent="0.25">
      <c r="G1" s="295" t="s">
        <v>255</v>
      </c>
      <c r="H1" s="296"/>
      <c r="I1" s="296"/>
      <c r="J1" s="296"/>
      <c r="K1" s="296"/>
      <c r="L1" s="296"/>
      <c r="M1" s="296"/>
      <c r="N1" s="296"/>
      <c r="O1" s="296"/>
    </row>
    <row r="3" spans="1:20" ht="18.75" x14ac:dyDescent="0.25">
      <c r="A3" s="235" t="s">
        <v>163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5" spans="1:20" x14ac:dyDescent="0.25">
      <c r="A5" s="299" t="s">
        <v>2</v>
      </c>
      <c r="B5" s="299" t="s">
        <v>20</v>
      </c>
      <c r="C5" s="297" t="s">
        <v>16</v>
      </c>
      <c r="D5" s="298" t="s">
        <v>4</v>
      </c>
      <c r="E5" s="298" t="s">
        <v>5</v>
      </c>
      <c r="F5" s="298" t="s">
        <v>21</v>
      </c>
      <c r="G5" s="298"/>
      <c r="H5" s="298"/>
      <c r="I5" s="298"/>
      <c r="J5" s="298"/>
      <c r="K5" s="298"/>
      <c r="L5" s="298"/>
      <c r="M5" s="298"/>
      <c r="N5" s="304" t="s">
        <v>230</v>
      </c>
    </row>
    <row r="6" spans="1:20" ht="63.75" customHeight="1" x14ac:dyDescent="0.25">
      <c r="A6" s="300"/>
      <c r="B6" s="300"/>
      <c r="C6" s="297"/>
      <c r="D6" s="298"/>
      <c r="E6" s="298"/>
      <c r="F6" s="8">
        <v>2023</v>
      </c>
      <c r="G6" s="8">
        <v>2024</v>
      </c>
      <c r="H6" s="8">
        <v>2025</v>
      </c>
      <c r="I6" s="8">
        <v>2026</v>
      </c>
      <c r="J6" s="8">
        <v>2027</v>
      </c>
      <c r="K6" s="8">
        <v>2028</v>
      </c>
      <c r="L6" s="8">
        <v>2029</v>
      </c>
      <c r="M6" s="8">
        <v>2030</v>
      </c>
      <c r="N6" s="304"/>
    </row>
    <row r="7" spans="1:20" x14ac:dyDescent="0.25">
      <c r="A7" s="5">
        <v>1</v>
      </c>
      <c r="B7" s="5">
        <v>2</v>
      </c>
      <c r="C7" s="5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14"/>
      <c r="P7" s="10"/>
      <c r="Q7" s="10"/>
      <c r="R7" s="10"/>
      <c r="S7" s="10"/>
      <c r="T7" s="10"/>
    </row>
    <row r="8" spans="1:20" ht="30" customHeight="1" x14ac:dyDescent="0.25">
      <c r="A8" s="301" t="s">
        <v>66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3"/>
      <c r="N8" s="2" t="s">
        <v>0</v>
      </c>
      <c r="O8" s="14"/>
      <c r="P8" s="10"/>
      <c r="Q8" s="10"/>
      <c r="R8" s="10"/>
      <c r="S8" s="10"/>
      <c r="T8" s="10"/>
    </row>
    <row r="9" spans="1:20" ht="25.5" customHeight="1" x14ac:dyDescent="0.25">
      <c r="A9" s="305" t="str">
        <f>'Структура ГП'!B10</f>
        <v>Задача "Обеспечение социальных гарантий отдельным категориям граждан, повышение их социальной защищенности и уровня жизни"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2" t="s">
        <v>0</v>
      </c>
      <c r="O9" s="14"/>
      <c r="P9" s="10"/>
      <c r="Q9" s="10"/>
      <c r="R9" s="10"/>
      <c r="S9" s="10"/>
      <c r="T9" s="10"/>
    </row>
    <row r="10" spans="1:20" ht="219.75" customHeight="1" x14ac:dyDescent="0.25">
      <c r="A10" s="72">
        <v>1</v>
      </c>
      <c r="B10" s="50" t="s">
        <v>266</v>
      </c>
      <c r="C10" s="50" t="s">
        <v>367</v>
      </c>
      <c r="D10" s="186" t="s">
        <v>8</v>
      </c>
      <c r="E10" s="186">
        <v>2629</v>
      </c>
      <c r="F10" s="187">
        <v>3300</v>
      </c>
      <c r="G10" s="187">
        <v>2000</v>
      </c>
      <c r="H10" s="187">
        <v>1900</v>
      </c>
      <c r="I10" s="187">
        <v>1900</v>
      </c>
      <c r="J10" s="187">
        <v>1900</v>
      </c>
      <c r="K10" s="187">
        <v>1900</v>
      </c>
      <c r="L10" s="187">
        <v>1900</v>
      </c>
      <c r="M10" s="187">
        <v>1900</v>
      </c>
      <c r="N10" s="137" t="s">
        <v>0</v>
      </c>
      <c r="O10" s="14"/>
      <c r="P10" s="10"/>
      <c r="Q10" s="10"/>
      <c r="R10" s="10"/>
      <c r="S10" s="10"/>
      <c r="T10" s="10"/>
    </row>
    <row r="11" spans="1:20" s="20" customFormat="1" ht="92.25" customHeight="1" x14ac:dyDescent="0.25">
      <c r="A11" s="72">
        <v>2</v>
      </c>
      <c r="B11" s="50" t="s">
        <v>267</v>
      </c>
      <c r="C11" s="71" t="s">
        <v>310</v>
      </c>
      <c r="D11" s="101" t="s">
        <v>8</v>
      </c>
      <c r="E11" s="29">
        <v>193</v>
      </c>
      <c r="F11" s="188">
        <v>143</v>
      </c>
      <c r="G11" s="29">
        <v>145</v>
      </c>
      <c r="H11" s="29">
        <v>145</v>
      </c>
      <c r="I11" s="29">
        <v>145</v>
      </c>
      <c r="J11" s="29">
        <v>145</v>
      </c>
      <c r="K11" s="29">
        <v>145</v>
      </c>
      <c r="L11" s="29">
        <v>145</v>
      </c>
      <c r="M11" s="29">
        <v>145</v>
      </c>
      <c r="N11" s="49"/>
      <c r="O11" s="14"/>
      <c r="P11" s="10"/>
      <c r="Q11" s="10"/>
      <c r="R11" s="10"/>
      <c r="S11" s="10"/>
      <c r="T11" s="10"/>
    </row>
    <row r="12" spans="1:20" s="20" customFormat="1" ht="125.25" customHeight="1" x14ac:dyDescent="0.25">
      <c r="A12" s="72">
        <v>3</v>
      </c>
      <c r="B12" s="74" t="s">
        <v>268</v>
      </c>
      <c r="C12" s="82" t="s">
        <v>308</v>
      </c>
      <c r="D12" s="75" t="s">
        <v>8</v>
      </c>
      <c r="E12" s="49">
        <v>3941</v>
      </c>
      <c r="F12" s="111">
        <v>3800</v>
      </c>
      <c r="G12" s="49">
        <v>3800</v>
      </c>
      <c r="H12" s="49">
        <v>3800</v>
      </c>
      <c r="I12" s="49">
        <v>3800</v>
      </c>
      <c r="J12" s="49">
        <v>3800</v>
      </c>
      <c r="K12" s="49">
        <v>3800</v>
      </c>
      <c r="L12" s="49">
        <v>3800</v>
      </c>
      <c r="M12" s="49">
        <v>3800</v>
      </c>
      <c r="N12" s="49"/>
      <c r="O12" s="14"/>
      <c r="P12" s="10"/>
      <c r="Q12" s="10"/>
      <c r="R12" s="10"/>
      <c r="S12" s="10"/>
      <c r="T12" s="10"/>
    </row>
    <row r="13" spans="1:20" s="20" customFormat="1" ht="111.75" customHeight="1" x14ac:dyDescent="0.25">
      <c r="A13" s="72">
        <v>4</v>
      </c>
      <c r="B13" s="74" t="s">
        <v>269</v>
      </c>
      <c r="C13" s="82" t="s">
        <v>309</v>
      </c>
      <c r="D13" s="75" t="s">
        <v>8</v>
      </c>
      <c r="E13" s="49">
        <v>35</v>
      </c>
      <c r="F13" s="111">
        <v>34</v>
      </c>
      <c r="G13" s="49">
        <v>35</v>
      </c>
      <c r="H13" s="49">
        <v>35</v>
      </c>
      <c r="I13" s="49">
        <v>35</v>
      </c>
      <c r="J13" s="49">
        <v>35</v>
      </c>
      <c r="K13" s="49">
        <v>35</v>
      </c>
      <c r="L13" s="49">
        <v>35</v>
      </c>
      <c r="M13" s="49">
        <v>35</v>
      </c>
      <c r="N13" s="49"/>
      <c r="O13" s="14"/>
      <c r="P13" s="10"/>
      <c r="Q13" s="10"/>
      <c r="R13" s="10"/>
      <c r="S13" s="10"/>
      <c r="T13" s="10"/>
    </row>
    <row r="14" spans="1:20" s="20" customFormat="1" ht="21" customHeight="1" x14ac:dyDescent="0.25">
      <c r="A14" s="278" t="s">
        <v>67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6"/>
      <c r="N14" s="49" t="s">
        <v>0</v>
      </c>
      <c r="O14" s="14"/>
      <c r="P14" s="10"/>
      <c r="Q14" s="10"/>
      <c r="R14" s="10"/>
      <c r="S14" s="10"/>
      <c r="T14" s="10"/>
    </row>
    <row r="15" spans="1:20" s="20" customFormat="1" ht="35.25" customHeight="1" x14ac:dyDescent="0.25">
      <c r="A15" s="287" t="str">
        <f>'Структура ГП'!B13</f>
        <v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1"/>
      <c r="N15" s="49" t="s">
        <v>0</v>
      </c>
      <c r="O15" s="14"/>
      <c r="P15" s="10"/>
      <c r="Q15" s="10"/>
      <c r="R15" s="10"/>
      <c r="S15" s="10"/>
      <c r="T15" s="10"/>
    </row>
    <row r="16" spans="1:20" s="20" customFormat="1" ht="112.5" customHeight="1" x14ac:dyDescent="0.25">
      <c r="A16" s="72">
        <v>5</v>
      </c>
      <c r="B16" s="189" t="s">
        <v>270</v>
      </c>
      <c r="C16" s="190" t="s">
        <v>132</v>
      </c>
      <c r="D16" s="101" t="s">
        <v>129</v>
      </c>
      <c r="E16" s="101">
        <v>3388</v>
      </c>
      <c r="F16" s="191">
        <v>3290</v>
      </c>
      <c r="G16" s="101">
        <v>3164</v>
      </c>
      <c r="H16" s="101">
        <v>3164</v>
      </c>
      <c r="I16" s="101">
        <v>3164</v>
      </c>
      <c r="J16" s="101">
        <v>3164</v>
      </c>
      <c r="K16" s="101">
        <v>3164</v>
      </c>
      <c r="L16" s="101">
        <v>3164</v>
      </c>
      <c r="M16" s="101">
        <v>3164</v>
      </c>
      <c r="N16" s="49" t="s">
        <v>0</v>
      </c>
      <c r="O16" s="14"/>
      <c r="P16" s="10"/>
      <c r="Q16" s="10"/>
      <c r="R16" s="10"/>
      <c r="S16" s="10"/>
      <c r="T16" s="10"/>
    </row>
    <row r="17" spans="1:20" s="20" customFormat="1" ht="95.25" customHeight="1" x14ac:dyDescent="0.25">
      <c r="A17" s="72">
        <v>6</v>
      </c>
      <c r="B17" s="50" t="s">
        <v>271</v>
      </c>
      <c r="C17" s="190" t="s">
        <v>131</v>
      </c>
      <c r="D17" s="101" t="s">
        <v>130</v>
      </c>
      <c r="E17" s="101">
        <v>1</v>
      </c>
      <c r="F17" s="191">
        <v>1</v>
      </c>
      <c r="G17" s="101">
        <v>1</v>
      </c>
      <c r="H17" s="101">
        <v>1</v>
      </c>
      <c r="I17" s="101">
        <v>1</v>
      </c>
      <c r="J17" s="101">
        <v>1</v>
      </c>
      <c r="K17" s="101">
        <v>1</v>
      </c>
      <c r="L17" s="101">
        <v>1</v>
      </c>
      <c r="M17" s="101">
        <v>1</v>
      </c>
      <c r="N17" s="49" t="s">
        <v>0</v>
      </c>
      <c r="O17" s="14"/>
      <c r="P17" s="10"/>
      <c r="Q17" s="10"/>
      <c r="R17" s="10"/>
      <c r="S17" s="10"/>
      <c r="T17" s="10"/>
    </row>
    <row r="18" spans="1:20" s="20" customFormat="1" ht="117" customHeight="1" x14ac:dyDescent="0.25">
      <c r="A18" s="107">
        <v>7</v>
      </c>
      <c r="B18" s="189" t="s">
        <v>272</v>
      </c>
      <c r="C18" s="190" t="s">
        <v>305</v>
      </c>
      <c r="D18" s="192" t="s">
        <v>7</v>
      </c>
      <c r="E18" s="192">
        <v>70</v>
      </c>
      <c r="F18" s="193">
        <v>70</v>
      </c>
      <c r="G18" s="193" t="s">
        <v>0</v>
      </c>
      <c r="H18" s="193" t="s">
        <v>0</v>
      </c>
      <c r="I18" s="193" t="s">
        <v>0</v>
      </c>
      <c r="J18" s="193" t="s">
        <v>0</v>
      </c>
      <c r="K18" s="193" t="s">
        <v>0</v>
      </c>
      <c r="L18" s="193" t="s">
        <v>0</v>
      </c>
      <c r="M18" s="193" t="s">
        <v>0</v>
      </c>
      <c r="N18" s="49" t="s">
        <v>0</v>
      </c>
      <c r="O18" s="14"/>
      <c r="P18" s="10"/>
      <c r="Q18" s="10"/>
      <c r="R18" s="10"/>
      <c r="S18" s="10"/>
      <c r="T18" s="10"/>
    </row>
    <row r="19" spans="1:20" s="77" customFormat="1" ht="175.5" customHeight="1" x14ac:dyDescent="0.25">
      <c r="A19" s="110">
        <v>8</v>
      </c>
      <c r="B19" s="50" t="s">
        <v>273</v>
      </c>
      <c r="C19" s="71" t="s">
        <v>178</v>
      </c>
      <c r="D19" s="101" t="s">
        <v>7</v>
      </c>
      <c r="E19" s="172">
        <v>100</v>
      </c>
      <c r="F19" s="172">
        <v>100</v>
      </c>
      <c r="G19" s="172">
        <v>100</v>
      </c>
      <c r="H19" s="172">
        <v>100</v>
      </c>
      <c r="I19" s="172">
        <v>100</v>
      </c>
      <c r="J19" s="172">
        <v>100</v>
      </c>
      <c r="K19" s="172">
        <v>100</v>
      </c>
      <c r="L19" s="172">
        <v>100</v>
      </c>
      <c r="M19" s="172">
        <v>100</v>
      </c>
      <c r="N19" s="29" t="s">
        <v>0</v>
      </c>
      <c r="O19" s="14"/>
      <c r="P19" s="10"/>
      <c r="Q19" s="10"/>
      <c r="R19" s="10"/>
      <c r="S19" s="10"/>
      <c r="T19" s="10"/>
    </row>
    <row r="20" spans="1:20" s="20" customFormat="1" ht="23.25" customHeight="1" x14ac:dyDescent="0.25">
      <c r="A20" s="278" t="s">
        <v>68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6"/>
      <c r="N20" s="49"/>
      <c r="O20" s="14"/>
      <c r="P20" s="10"/>
      <c r="Q20" s="10"/>
      <c r="R20" s="10"/>
      <c r="S20" s="10"/>
      <c r="T20" s="10"/>
    </row>
    <row r="21" spans="1:20" s="20" customFormat="1" ht="25.5" customHeight="1" x14ac:dyDescent="0.25">
      <c r="A21" s="278" t="str">
        <f>'Структура ГП'!B16</f>
        <v>Задача "Обеспечение беспрепятственного доступа инвалидов к объектам социальной, инженерной и транспортной инфраструктур, к предоставляемым услугам"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6"/>
      <c r="N21" s="49"/>
      <c r="O21" s="14"/>
      <c r="P21" s="10"/>
      <c r="Q21" s="10"/>
      <c r="R21" s="10"/>
      <c r="S21" s="10"/>
      <c r="T21" s="10"/>
    </row>
    <row r="22" spans="1:20" s="20" customFormat="1" ht="78.75" customHeight="1" x14ac:dyDescent="0.25">
      <c r="A22" s="173">
        <v>9</v>
      </c>
      <c r="B22" s="194" t="s">
        <v>274</v>
      </c>
      <c r="C22" s="180" t="s">
        <v>304</v>
      </c>
      <c r="D22" s="127" t="s">
        <v>130</v>
      </c>
      <c r="E22" s="127">
        <v>21</v>
      </c>
      <c r="F22" s="179">
        <v>12</v>
      </c>
      <c r="G22" s="127">
        <v>33</v>
      </c>
      <c r="H22" s="127">
        <v>15</v>
      </c>
      <c r="I22" s="127">
        <v>12</v>
      </c>
      <c r="J22" s="127">
        <v>10</v>
      </c>
      <c r="K22" s="127">
        <v>10</v>
      </c>
      <c r="L22" s="127">
        <v>10</v>
      </c>
      <c r="M22" s="127">
        <v>10</v>
      </c>
      <c r="N22" s="29" t="s">
        <v>0</v>
      </c>
      <c r="O22" s="14"/>
      <c r="P22" s="10"/>
      <c r="Q22" s="10"/>
      <c r="R22" s="10"/>
      <c r="S22" s="10"/>
      <c r="T22" s="10"/>
    </row>
    <row r="23" spans="1:20" s="20" customFormat="1" ht="161.25" customHeight="1" x14ac:dyDescent="0.25">
      <c r="A23" s="173">
        <v>10</v>
      </c>
      <c r="B23" s="174" t="s">
        <v>312</v>
      </c>
      <c r="C23" s="178" t="s">
        <v>315</v>
      </c>
      <c r="D23" s="127" t="s">
        <v>130</v>
      </c>
      <c r="E23" s="127" t="s">
        <v>0</v>
      </c>
      <c r="F23" s="179">
        <v>5</v>
      </c>
      <c r="G23" s="127" t="s">
        <v>0</v>
      </c>
      <c r="H23" s="127" t="s">
        <v>0</v>
      </c>
      <c r="I23" s="127" t="s">
        <v>0</v>
      </c>
      <c r="J23" s="127" t="s">
        <v>0</v>
      </c>
      <c r="K23" s="127" t="s">
        <v>0</v>
      </c>
      <c r="L23" s="127" t="s">
        <v>0</v>
      </c>
      <c r="M23" s="127" t="s">
        <v>0</v>
      </c>
      <c r="N23" s="29" t="s">
        <v>0</v>
      </c>
      <c r="O23" s="14"/>
      <c r="P23" s="10"/>
      <c r="Q23" s="10"/>
      <c r="R23" s="10"/>
      <c r="S23" s="10"/>
      <c r="T23" s="10"/>
    </row>
    <row r="24" spans="1:20" s="20" customFormat="1" ht="130.5" customHeight="1" x14ac:dyDescent="0.25">
      <c r="A24" s="83">
        <v>11</v>
      </c>
      <c r="B24" s="177" t="s">
        <v>311</v>
      </c>
      <c r="C24" s="178" t="s">
        <v>313</v>
      </c>
      <c r="D24" s="127" t="s">
        <v>7</v>
      </c>
      <c r="E24" s="127">
        <v>95</v>
      </c>
      <c r="F24" s="179">
        <v>95</v>
      </c>
      <c r="G24" s="127">
        <v>95</v>
      </c>
      <c r="H24" s="127">
        <v>95</v>
      </c>
      <c r="I24" s="127">
        <v>95</v>
      </c>
      <c r="J24" s="127">
        <v>95</v>
      </c>
      <c r="K24" s="127">
        <v>95</v>
      </c>
      <c r="L24" s="127">
        <v>95</v>
      </c>
      <c r="M24" s="127">
        <v>95</v>
      </c>
      <c r="N24" s="29" t="s">
        <v>0</v>
      </c>
      <c r="O24" s="14"/>
      <c r="P24" s="10"/>
      <c r="Q24" s="10"/>
      <c r="R24" s="10"/>
      <c r="S24" s="10"/>
      <c r="T24" s="10"/>
    </row>
    <row r="25" spans="1:20" s="20" customFormat="1" ht="90.75" customHeight="1" x14ac:dyDescent="0.25">
      <c r="A25" s="141">
        <v>12</v>
      </c>
      <c r="B25" s="178" t="s">
        <v>275</v>
      </c>
      <c r="C25" s="180" t="s">
        <v>133</v>
      </c>
      <c r="D25" s="181" t="s">
        <v>130</v>
      </c>
      <c r="E25" s="181">
        <v>100</v>
      </c>
      <c r="F25" s="182">
        <v>30</v>
      </c>
      <c r="G25" s="181">
        <v>30</v>
      </c>
      <c r="H25" s="181">
        <v>30</v>
      </c>
      <c r="I25" s="181">
        <v>30</v>
      </c>
      <c r="J25" s="181">
        <v>30</v>
      </c>
      <c r="K25" s="181">
        <v>30</v>
      </c>
      <c r="L25" s="181">
        <v>30</v>
      </c>
      <c r="M25" s="181">
        <v>30</v>
      </c>
      <c r="N25" s="29" t="s">
        <v>0</v>
      </c>
      <c r="O25" s="14"/>
      <c r="P25" s="10"/>
      <c r="Q25" s="10"/>
      <c r="R25" s="10"/>
      <c r="S25" s="10"/>
      <c r="T25" s="10"/>
    </row>
    <row r="26" spans="1:20" s="77" customFormat="1" ht="99" customHeight="1" x14ac:dyDescent="0.25">
      <c r="A26" s="152">
        <v>13</v>
      </c>
      <c r="B26" s="174" t="s">
        <v>361</v>
      </c>
      <c r="C26" s="174" t="s">
        <v>322</v>
      </c>
      <c r="D26" s="127" t="s">
        <v>130</v>
      </c>
      <c r="E26" s="183"/>
      <c r="F26" s="184" t="s">
        <v>0</v>
      </c>
      <c r="G26" s="183">
        <v>3</v>
      </c>
      <c r="H26" s="183" t="s">
        <v>0</v>
      </c>
      <c r="I26" s="183" t="s">
        <v>0</v>
      </c>
      <c r="J26" s="183" t="s">
        <v>0</v>
      </c>
      <c r="K26" s="183" t="s">
        <v>0</v>
      </c>
      <c r="L26" s="183" t="s">
        <v>0</v>
      </c>
      <c r="M26" s="183" t="s">
        <v>0</v>
      </c>
      <c r="N26" s="185" t="s">
        <v>0</v>
      </c>
      <c r="O26" s="14"/>
      <c r="P26" s="10"/>
      <c r="Q26" s="10"/>
      <c r="R26" s="10"/>
      <c r="S26" s="10"/>
      <c r="T26" s="10"/>
    </row>
    <row r="27" spans="1:20" s="20" customFormat="1" ht="25.5" customHeight="1" x14ac:dyDescent="0.25">
      <c r="A27" s="292" t="s">
        <v>60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4"/>
      <c r="N27" s="49" t="s">
        <v>0</v>
      </c>
      <c r="O27" s="14"/>
      <c r="P27" s="10"/>
      <c r="Q27" s="10"/>
      <c r="R27" s="10"/>
      <c r="S27" s="10"/>
      <c r="T27" s="10"/>
    </row>
    <row r="28" spans="1:20" s="20" customFormat="1" ht="27" customHeight="1" x14ac:dyDescent="0.25">
      <c r="A28" s="278" t="s">
        <v>236</v>
      </c>
      <c r="B28" s="284"/>
      <c r="C28" s="284"/>
      <c r="D28" s="284"/>
      <c r="E28" s="285"/>
      <c r="F28" s="285"/>
      <c r="G28" s="285"/>
      <c r="H28" s="285"/>
      <c r="I28" s="285"/>
      <c r="J28" s="284"/>
      <c r="K28" s="284"/>
      <c r="L28" s="284"/>
      <c r="M28" s="286"/>
      <c r="N28" s="49" t="s">
        <v>0</v>
      </c>
      <c r="O28" s="14"/>
      <c r="P28" s="10"/>
      <c r="Q28" s="10"/>
      <c r="R28" s="10"/>
      <c r="S28" s="10"/>
      <c r="T28" s="10"/>
    </row>
    <row r="29" spans="1:20" s="77" customFormat="1" ht="294" customHeight="1" x14ac:dyDescent="0.25">
      <c r="A29" s="76">
        <v>14</v>
      </c>
      <c r="B29" s="50" t="s">
        <v>261</v>
      </c>
      <c r="C29" s="125" t="s">
        <v>223</v>
      </c>
      <c r="D29" s="171" t="s">
        <v>130</v>
      </c>
      <c r="E29" s="172">
        <v>1</v>
      </c>
      <c r="F29" s="172">
        <v>1</v>
      </c>
      <c r="G29" s="172" t="s">
        <v>0</v>
      </c>
      <c r="H29" s="172" t="s">
        <v>0</v>
      </c>
      <c r="I29" s="172" t="s">
        <v>0</v>
      </c>
      <c r="J29" s="172" t="s">
        <v>0</v>
      </c>
      <c r="K29" s="172" t="s">
        <v>0</v>
      </c>
      <c r="L29" s="172" t="s">
        <v>0</v>
      </c>
      <c r="M29" s="172" t="s">
        <v>0</v>
      </c>
      <c r="N29" s="78" t="s">
        <v>0</v>
      </c>
      <c r="O29" s="14"/>
      <c r="P29" s="10"/>
      <c r="Q29" s="10"/>
      <c r="R29" s="10"/>
      <c r="S29" s="10"/>
      <c r="T29" s="10"/>
    </row>
    <row r="30" spans="1:20" s="159" customFormat="1" ht="23.25" customHeight="1" x14ac:dyDescent="0.25">
      <c r="A30" s="292" t="s">
        <v>318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4"/>
      <c r="N30" s="160" t="s">
        <v>0</v>
      </c>
      <c r="O30" s="14"/>
      <c r="P30" s="10"/>
      <c r="Q30" s="10"/>
      <c r="R30" s="10"/>
      <c r="S30" s="10"/>
      <c r="T30" s="10"/>
    </row>
    <row r="31" spans="1:20" s="159" customFormat="1" ht="23.25" customHeight="1" x14ac:dyDescent="0.25">
      <c r="A31" s="278" t="s">
        <v>236</v>
      </c>
      <c r="B31" s="284"/>
      <c r="C31" s="284"/>
      <c r="D31" s="284"/>
      <c r="E31" s="285"/>
      <c r="F31" s="285"/>
      <c r="G31" s="285"/>
      <c r="H31" s="285"/>
      <c r="I31" s="285"/>
      <c r="J31" s="284"/>
      <c r="K31" s="284"/>
      <c r="L31" s="284"/>
      <c r="M31" s="286"/>
      <c r="N31" s="160" t="s">
        <v>0</v>
      </c>
      <c r="O31" s="14"/>
      <c r="P31" s="10"/>
      <c r="Q31" s="10"/>
      <c r="R31" s="10"/>
      <c r="S31" s="10"/>
      <c r="T31" s="10"/>
    </row>
    <row r="32" spans="1:20" s="159" customFormat="1" ht="291.75" customHeight="1" x14ac:dyDescent="0.25">
      <c r="A32" s="170">
        <v>15</v>
      </c>
      <c r="B32" s="50" t="s">
        <v>261</v>
      </c>
      <c r="C32" s="125" t="s">
        <v>223</v>
      </c>
      <c r="D32" s="171" t="s">
        <v>130</v>
      </c>
      <c r="E32" s="172" t="s">
        <v>0</v>
      </c>
      <c r="F32" s="172" t="s">
        <v>0</v>
      </c>
      <c r="G32" s="172">
        <v>1</v>
      </c>
      <c r="H32" s="172">
        <v>1</v>
      </c>
      <c r="I32" s="172">
        <v>1</v>
      </c>
      <c r="J32" s="172">
        <v>1</v>
      </c>
      <c r="K32" s="172">
        <v>1</v>
      </c>
      <c r="L32" s="172">
        <v>1</v>
      </c>
      <c r="M32" s="172">
        <v>1</v>
      </c>
      <c r="N32" s="160" t="s">
        <v>0</v>
      </c>
      <c r="O32" s="14"/>
      <c r="P32" s="10"/>
      <c r="Q32" s="10"/>
      <c r="R32" s="10"/>
      <c r="S32" s="10"/>
      <c r="T32" s="10"/>
    </row>
    <row r="33" spans="1:20" s="20" customFormat="1" ht="40.5" customHeight="1" x14ac:dyDescent="0.25">
      <c r="A33" s="287" t="s">
        <v>70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9"/>
      <c r="N33" s="49" t="s">
        <v>0</v>
      </c>
      <c r="O33" s="14"/>
      <c r="P33" s="10"/>
      <c r="Q33" s="10"/>
      <c r="R33" s="10"/>
      <c r="S33" s="10"/>
      <c r="T33" s="10"/>
    </row>
    <row r="34" spans="1:20" s="20" customFormat="1" ht="40.5" customHeight="1" x14ac:dyDescent="0.25">
      <c r="A34" s="287" t="str">
        <f>'Структура ГП'!B32</f>
        <v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9"/>
      <c r="N34" s="49" t="s">
        <v>0</v>
      </c>
      <c r="O34" s="14"/>
      <c r="P34" s="10"/>
      <c r="Q34" s="10"/>
      <c r="R34" s="10"/>
      <c r="S34" s="10"/>
      <c r="T34" s="10"/>
    </row>
    <row r="35" spans="1:20" s="77" customFormat="1" ht="126.75" customHeight="1" x14ac:dyDescent="0.25">
      <c r="A35" s="173">
        <v>16</v>
      </c>
      <c r="B35" s="174" t="s">
        <v>262</v>
      </c>
      <c r="C35" s="175" t="s">
        <v>306</v>
      </c>
      <c r="D35" s="169" t="s">
        <v>7</v>
      </c>
      <c r="E35" s="176">
        <v>97.8</v>
      </c>
      <c r="F35" s="176">
        <v>97.8</v>
      </c>
      <c r="G35" s="176">
        <v>97.8</v>
      </c>
      <c r="H35" s="176">
        <v>97.8</v>
      </c>
      <c r="I35" s="176">
        <v>97.8</v>
      </c>
      <c r="J35" s="176">
        <v>97.8</v>
      </c>
      <c r="K35" s="176">
        <v>98</v>
      </c>
      <c r="L35" s="176">
        <v>98</v>
      </c>
      <c r="M35" s="176">
        <v>98</v>
      </c>
      <c r="N35" s="78" t="s">
        <v>0</v>
      </c>
      <c r="O35" s="112"/>
      <c r="P35" s="10"/>
      <c r="Q35" s="10"/>
      <c r="R35" s="10"/>
      <c r="S35" s="10"/>
      <c r="T35" s="10"/>
    </row>
    <row r="36" spans="1:20" ht="83.25" customHeight="1" x14ac:dyDescent="0.25">
      <c r="A36" s="172">
        <v>17</v>
      </c>
      <c r="B36" s="50" t="s">
        <v>263</v>
      </c>
      <c r="C36" s="71" t="s">
        <v>179</v>
      </c>
      <c r="D36" s="172" t="s">
        <v>7</v>
      </c>
      <c r="E36" s="172">
        <v>50</v>
      </c>
      <c r="F36" s="172">
        <v>51</v>
      </c>
      <c r="G36" s="172">
        <v>52</v>
      </c>
      <c r="H36" s="172">
        <v>53</v>
      </c>
      <c r="I36" s="172">
        <v>54</v>
      </c>
      <c r="J36" s="172">
        <v>55</v>
      </c>
      <c r="K36" s="172">
        <v>56</v>
      </c>
      <c r="L36" s="172">
        <v>57</v>
      </c>
      <c r="M36" s="172">
        <v>58</v>
      </c>
      <c r="N36" s="96" t="s">
        <v>0</v>
      </c>
    </row>
  </sheetData>
  <mergeCells count="21">
    <mergeCell ref="G1:O1"/>
    <mergeCell ref="C5:C6"/>
    <mergeCell ref="D5:D6"/>
    <mergeCell ref="E5:E6"/>
    <mergeCell ref="A27:M27"/>
    <mergeCell ref="A3:N3"/>
    <mergeCell ref="A5:A6"/>
    <mergeCell ref="B5:B6"/>
    <mergeCell ref="A8:M8"/>
    <mergeCell ref="N5:N6"/>
    <mergeCell ref="A9:M9"/>
    <mergeCell ref="F5:M5"/>
    <mergeCell ref="A28:M28"/>
    <mergeCell ref="A33:M33"/>
    <mergeCell ref="A34:M34"/>
    <mergeCell ref="A14:M14"/>
    <mergeCell ref="A15:M15"/>
    <mergeCell ref="A20:M20"/>
    <mergeCell ref="A21:M21"/>
    <mergeCell ref="A30:M30"/>
    <mergeCell ref="A31:M3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view="pageBreakPreview" zoomScale="90" zoomScaleNormal="100" zoomScaleSheetLayoutView="90" workbookViewId="0">
      <selection activeCell="Q8" sqref="Q8"/>
    </sheetView>
  </sheetViews>
  <sheetFormatPr defaultColWidth="8.85546875" defaultRowHeight="15" x14ac:dyDescent="0.25"/>
  <cols>
    <col min="1" max="1" width="3.7109375" style="197" customWidth="1"/>
    <col min="2" max="2" width="40" style="197" customWidth="1"/>
    <col min="3" max="3" width="13.28515625" style="196" customWidth="1"/>
    <col min="4" max="4" width="8.85546875" style="196"/>
    <col min="5" max="5" width="15" style="196" customWidth="1"/>
    <col min="6" max="13" width="13.7109375" style="198" customWidth="1"/>
    <col min="14" max="14" width="13.7109375" style="199" customWidth="1"/>
    <col min="15" max="15" width="14.42578125" style="196" customWidth="1"/>
    <col min="16" max="16384" width="8.85546875" style="196"/>
  </cols>
  <sheetData>
    <row r="1" spans="1:15" ht="22.9" customHeight="1" x14ac:dyDescent="0.25">
      <c r="A1" s="199"/>
      <c r="B1" s="199"/>
      <c r="C1" s="198"/>
      <c r="D1" s="198"/>
      <c r="E1" s="198"/>
      <c r="J1" s="319" t="s">
        <v>253</v>
      </c>
      <c r="K1" s="319"/>
      <c r="L1" s="319"/>
      <c r="M1" s="319"/>
      <c r="N1" s="319"/>
      <c r="O1" s="320"/>
    </row>
    <row r="2" spans="1:15" ht="1.1499999999999999" hidden="1" customHeight="1" x14ac:dyDescent="0.25">
      <c r="A2" s="199"/>
      <c r="B2" s="199"/>
      <c r="C2" s="198"/>
      <c r="D2" s="198"/>
      <c r="E2" s="198"/>
      <c r="O2" s="198"/>
    </row>
    <row r="3" spans="1:15" s="198" customFormat="1" ht="15" customHeight="1" x14ac:dyDescent="0.25">
      <c r="A3" s="323" t="s">
        <v>362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5" s="198" customFormat="1" ht="20.45" customHeight="1" x14ac:dyDescent="0.25">
      <c r="A4" s="205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205"/>
    </row>
    <row r="5" spans="1:15" ht="1.1499999999999999" customHeight="1" x14ac:dyDescent="0.25">
      <c r="A5" s="206"/>
      <c r="B5" s="206"/>
      <c r="C5" s="206"/>
      <c r="D5" s="324"/>
      <c r="E5" s="324"/>
      <c r="F5" s="324"/>
      <c r="G5" s="324"/>
      <c r="H5" s="324"/>
      <c r="I5" s="324"/>
      <c r="J5" s="324"/>
      <c r="K5" s="205"/>
      <c r="L5" s="205"/>
      <c r="M5" s="205"/>
      <c r="N5" s="205"/>
    </row>
    <row r="6" spans="1:15" s="198" customFormat="1" ht="33" customHeight="1" x14ac:dyDescent="0.25">
      <c r="A6" s="315" t="s">
        <v>2</v>
      </c>
      <c r="B6" s="316" t="s">
        <v>110</v>
      </c>
      <c r="C6" s="316" t="s">
        <v>357</v>
      </c>
      <c r="D6" s="316" t="s">
        <v>80</v>
      </c>
      <c r="E6" s="316"/>
      <c r="F6" s="316" t="s">
        <v>219</v>
      </c>
      <c r="G6" s="316"/>
      <c r="H6" s="316"/>
      <c r="I6" s="316"/>
      <c r="J6" s="316"/>
      <c r="K6" s="316"/>
      <c r="L6" s="316"/>
      <c r="M6" s="316"/>
      <c r="N6" s="316"/>
      <c r="O6" s="321" t="s">
        <v>230</v>
      </c>
    </row>
    <row r="7" spans="1:15" s="198" customFormat="1" ht="120" customHeight="1" x14ac:dyDescent="0.25">
      <c r="A7" s="315"/>
      <c r="B7" s="316"/>
      <c r="C7" s="316"/>
      <c r="D7" s="227" t="s">
        <v>81</v>
      </c>
      <c r="E7" s="227" t="s">
        <v>82</v>
      </c>
      <c r="F7" s="227" t="s">
        <v>112</v>
      </c>
      <c r="G7" s="227" t="s">
        <v>113</v>
      </c>
      <c r="H7" s="227" t="s">
        <v>114</v>
      </c>
      <c r="I7" s="227" t="s">
        <v>115</v>
      </c>
      <c r="J7" s="227" t="s">
        <v>116</v>
      </c>
      <c r="K7" s="227" t="s">
        <v>117</v>
      </c>
      <c r="L7" s="227" t="s">
        <v>118</v>
      </c>
      <c r="M7" s="227" t="s">
        <v>119</v>
      </c>
      <c r="N7" s="227" t="s">
        <v>83</v>
      </c>
      <c r="O7" s="322"/>
    </row>
    <row r="8" spans="1:15" s="198" customFormat="1" x14ac:dyDescent="0.25">
      <c r="A8" s="226" t="s">
        <v>84</v>
      </c>
      <c r="B8" s="216">
        <v>2</v>
      </c>
      <c r="C8" s="225" t="s">
        <v>85</v>
      </c>
      <c r="D8" s="209">
        <v>4</v>
      </c>
      <c r="E8" s="209">
        <v>5</v>
      </c>
      <c r="F8" s="209">
        <v>6</v>
      </c>
      <c r="G8" s="225" t="s">
        <v>87</v>
      </c>
      <c r="H8" s="225" t="s">
        <v>88</v>
      </c>
      <c r="I8" s="225" t="s">
        <v>86</v>
      </c>
      <c r="J8" s="225" t="s">
        <v>89</v>
      </c>
      <c r="K8" s="225" t="s">
        <v>90</v>
      </c>
      <c r="L8" s="225" t="s">
        <v>91</v>
      </c>
      <c r="M8" s="225" t="s">
        <v>92</v>
      </c>
      <c r="N8" s="225" t="s">
        <v>93</v>
      </c>
      <c r="O8" s="225" t="s">
        <v>94</v>
      </c>
    </row>
    <row r="9" spans="1:15" s="198" customFormat="1" ht="29.45" customHeight="1" x14ac:dyDescent="0.25">
      <c r="A9" s="307" t="s">
        <v>37</v>
      </c>
      <c r="B9" s="224" t="s">
        <v>95</v>
      </c>
      <c r="C9" s="223" t="s">
        <v>96</v>
      </c>
      <c r="D9" s="222" t="s">
        <v>97</v>
      </c>
      <c r="E9" s="222" t="s">
        <v>97</v>
      </c>
      <c r="F9" s="212">
        <f t="shared" ref="F9:M9" si="0">F10+F11+F12+F13</f>
        <v>110886.90000000001</v>
      </c>
      <c r="G9" s="212">
        <f t="shared" si="0"/>
        <v>143361.79999999999</v>
      </c>
      <c r="H9" s="212">
        <f t="shared" si="0"/>
        <v>103448.5</v>
      </c>
      <c r="I9" s="212">
        <f t="shared" si="0"/>
        <v>103448.4</v>
      </c>
      <c r="J9" s="212">
        <f t="shared" si="0"/>
        <v>103448.4</v>
      </c>
      <c r="K9" s="212">
        <f t="shared" si="0"/>
        <v>103448.4</v>
      </c>
      <c r="L9" s="212">
        <f t="shared" si="0"/>
        <v>103448.4</v>
      </c>
      <c r="M9" s="212">
        <f t="shared" si="0"/>
        <v>103448.4</v>
      </c>
      <c r="N9" s="212">
        <f t="shared" ref="N9:N30" si="1">M9+L9+K9+J9+I9+H9+G9+F9</f>
        <v>874939.20000000007</v>
      </c>
      <c r="O9" s="218" t="s">
        <v>0</v>
      </c>
    </row>
    <row r="10" spans="1:15" s="198" customFormat="1" ht="18" customHeight="1" x14ac:dyDescent="0.25">
      <c r="A10" s="308"/>
      <c r="B10" s="220"/>
      <c r="C10" s="210" t="s">
        <v>1</v>
      </c>
      <c r="D10" s="209">
        <v>835</v>
      </c>
      <c r="E10" s="209" t="s">
        <v>97</v>
      </c>
      <c r="F10" s="208">
        <f t="shared" ref="F10:M10" si="2">F15+F16+F17+F18+F20+F21+F22+F24</f>
        <v>102239.6</v>
      </c>
      <c r="G10" s="208">
        <f t="shared" si="2"/>
        <v>132381.79999999999</v>
      </c>
      <c r="H10" s="208">
        <f t="shared" si="2"/>
        <v>102468.5</v>
      </c>
      <c r="I10" s="208">
        <f t="shared" si="2"/>
        <v>102468.4</v>
      </c>
      <c r="J10" s="208">
        <f t="shared" si="2"/>
        <v>102468.4</v>
      </c>
      <c r="K10" s="208">
        <f t="shared" si="2"/>
        <v>102468.4</v>
      </c>
      <c r="L10" s="208">
        <f t="shared" si="2"/>
        <v>102468.4</v>
      </c>
      <c r="M10" s="208">
        <f t="shared" si="2"/>
        <v>102468.4</v>
      </c>
      <c r="N10" s="208">
        <f t="shared" si="1"/>
        <v>849431.9</v>
      </c>
      <c r="O10" s="218" t="s">
        <v>0</v>
      </c>
    </row>
    <row r="11" spans="1:15" s="198" customFormat="1" ht="18" customHeight="1" x14ac:dyDescent="0.25">
      <c r="A11" s="221"/>
      <c r="B11" s="220"/>
      <c r="C11" s="210" t="s">
        <v>77</v>
      </c>
      <c r="D11" s="209">
        <v>871</v>
      </c>
      <c r="E11" s="209" t="s">
        <v>97</v>
      </c>
      <c r="F11" s="208">
        <v>880</v>
      </c>
      <c r="G11" s="208">
        <v>880</v>
      </c>
      <c r="H11" s="208">
        <v>880</v>
      </c>
      <c r="I11" s="208">
        <v>880</v>
      </c>
      <c r="J11" s="208">
        <v>880</v>
      </c>
      <c r="K11" s="208">
        <v>880</v>
      </c>
      <c r="L11" s="208">
        <v>880</v>
      </c>
      <c r="M11" s="208">
        <v>880</v>
      </c>
      <c r="N11" s="208">
        <f t="shared" si="1"/>
        <v>7040</v>
      </c>
      <c r="O11" s="218" t="s">
        <v>0</v>
      </c>
    </row>
    <row r="12" spans="1:15" s="198" customFormat="1" ht="18" customHeight="1" x14ac:dyDescent="0.25">
      <c r="A12" s="221"/>
      <c r="B12" s="220"/>
      <c r="C12" s="217" t="s">
        <v>327</v>
      </c>
      <c r="D12" s="216">
        <v>891</v>
      </c>
      <c r="E12" s="209" t="s">
        <v>97</v>
      </c>
      <c r="F12" s="219">
        <f t="shared" ref="F12:M13" si="3">F25</f>
        <v>0</v>
      </c>
      <c r="G12" s="219">
        <f t="shared" si="3"/>
        <v>10000</v>
      </c>
      <c r="H12" s="219">
        <f t="shared" si="3"/>
        <v>0</v>
      </c>
      <c r="I12" s="219">
        <f t="shared" si="3"/>
        <v>0</v>
      </c>
      <c r="J12" s="219">
        <f t="shared" si="3"/>
        <v>0</v>
      </c>
      <c r="K12" s="219">
        <f t="shared" si="3"/>
        <v>0</v>
      </c>
      <c r="L12" s="219">
        <f t="shared" si="3"/>
        <v>0</v>
      </c>
      <c r="M12" s="219">
        <f t="shared" si="3"/>
        <v>0</v>
      </c>
      <c r="N12" s="208">
        <f t="shared" si="1"/>
        <v>10000</v>
      </c>
      <c r="O12" s="218"/>
    </row>
    <row r="13" spans="1:15" s="198" customFormat="1" ht="18" customHeight="1" x14ac:dyDescent="0.25">
      <c r="A13" s="221"/>
      <c r="B13" s="220"/>
      <c r="C13" s="217" t="s">
        <v>78</v>
      </c>
      <c r="D13" s="216">
        <v>834</v>
      </c>
      <c r="E13" s="216" t="s">
        <v>97</v>
      </c>
      <c r="F13" s="219">
        <f t="shared" si="3"/>
        <v>7767.3</v>
      </c>
      <c r="G13" s="219">
        <f t="shared" si="3"/>
        <v>100</v>
      </c>
      <c r="H13" s="219">
        <f t="shared" si="3"/>
        <v>100</v>
      </c>
      <c r="I13" s="219">
        <f t="shared" si="3"/>
        <v>100</v>
      </c>
      <c r="J13" s="219">
        <f t="shared" si="3"/>
        <v>100</v>
      </c>
      <c r="K13" s="219">
        <f t="shared" si="3"/>
        <v>100</v>
      </c>
      <c r="L13" s="219">
        <f t="shared" si="3"/>
        <v>100</v>
      </c>
      <c r="M13" s="219">
        <f t="shared" si="3"/>
        <v>100</v>
      </c>
      <c r="N13" s="208">
        <f t="shared" si="1"/>
        <v>8467.2999999999993</v>
      </c>
      <c r="O13" s="218" t="s">
        <v>0</v>
      </c>
    </row>
    <row r="14" spans="1:15" s="198" customFormat="1" ht="22.9" customHeight="1" x14ac:dyDescent="0.25">
      <c r="A14" s="309" t="s">
        <v>40</v>
      </c>
      <c r="B14" s="312" t="s">
        <v>356</v>
      </c>
      <c r="C14" s="214" t="s">
        <v>98</v>
      </c>
      <c r="D14" s="214" t="s">
        <v>97</v>
      </c>
      <c r="E14" s="213" t="s">
        <v>97</v>
      </c>
      <c r="F14" s="212">
        <f t="shared" ref="F14:M14" si="4">F15+F16+F17+F18</f>
        <v>91474.1</v>
      </c>
      <c r="G14" s="212">
        <f t="shared" si="4"/>
        <v>101743.5</v>
      </c>
      <c r="H14" s="212">
        <f t="shared" si="4"/>
        <v>91743.5</v>
      </c>
      <c r="I14" s="212">
        <f t="shared" si="4"/>
        <v>91743.5</v>
      </c>
      <c r="J14" s="212">
        <f t="shared" si="4"/>
        <v>91743.5</v>
      </c>
      <c r="K14" s="212">
        <f t="shared" si="4"/>
        <v>91743.5</v>
      </c>
      <c r="L14" s="212">
        <f t="shared" si="4"/>
        <v>91743.5</v>
      </c>
      <c r="M14" s="212">
        <f t="shared" si="4"/>
        <v>91743.5</v>
      </c>
      <c r="N14" s="212">
        <f t="shared" si="1"/>
        <v>743678.6</v>
      </c>
      <c r="O14" s="218" t="s">
        <v>0</v>
      </c>
    </row>
    <row r="15" spans="1:15" s="198" customFormat="1" ht="21.6" customHeight="1" x14ac:dyDescent="0.25">
      <c r="A15" s="310"/>
      <c r="B15" s="313"/>
      <c r="C15" s="209" t="s">
        <v>1</v>
      </c>
      <c r="D15" s="209">
        <v>835</v>
      </c>
      <c r="E15" s="209" t="s">
        <v>99</v>
      </c>
      <c r="F15" s="208">
        <v>31905.5</v>
      </c>
      <c r="G15" s="208">
        <f>725.5+40497</f>
        <v>41222.5</v>
      </c>
      <c r="H15" s="208">
        <f t="shared" ref="H15:M15" si="5">725.5+30497</f>
        <v>31222.5</v>
      </c>
      <c r="I15" s="208">
        <f t="shared" si="5"/>
        <v>31222.5</v>
      </c>
      <c r="J15" s="208">
        <f t="shared" si="5"/>
        <v>31222.5</v>
      </c>
      <c r="K15" s="208">
        <f t="shared" si="5"/>
        <v>31222.5</v>
      </c>
      <c r="L15" s="208">
        <f t="shared" si="5"/>
        <v>31222.5</v>
      </c>
      <c r="M15" s="208">
        <f t="shared" si="5"/>
        <v>31222.5</v>
      </c>
      <c r="N15" s="211">
        <f t="shared" si="1"/>
        <v>260463</v>
      </c>
      <c r="O15" s="211" t="s">
        <v>0</v>
      </c>
    </row>
    <row r="16" spans="1:15" s="198" customFormat="1" ht="21.6" customHeight="1" x14ac:dyDescent="0.25">
      <c r="A16" s="310"/>
      <c r="B16" s="313"/>
      <c r="C16" s="209" t="s">
        <v>1</v>
      </c>
      <c r="D16" s="209">
        <v>835</v>
      </c>
      <c r="E16" s="209" t="s">
        <v>100</v>
      </c>
      <c r="F16" s="208">
        <v>4200</v>
      </c>
      <c r="G16" s="208">
        <v>4200</v>
      </c>
      <c r="H16" s="208">
        <v>4200</v>
      </c>
      <c r="I16" s="208">
        <v>4200</v>
      </c>
      <c r="J16" s="208">
        <v>4200</v>
      </c>
      <c r="K16" s="208">
        <v>4200</v>
      </c>
      <c r="L16" s="208">
        <v>4200</v>
      </c>
      <c r="M16" s="208">
        <v>4200</v>
      </c>
      <c r="N16" s="211">
        <f t="shared" si="1"/>
        <v>33600</v>
      </c>
      <c r="O16" s="211" t="s">
        <v>0</v>
      </c>
    </row>
    <row r="17" spans="1:15" s="198" customFormat="1" ht="21.6" customHeight="1" x14ac:dyDescent="0.25">
      <c r="A17" s="310"/>
      <c r="B17" s="313"/>
      <c r="C17" s="209" t="s">
        <v>1</v>
      </c>
      <c r="D17" s="209">
        <v>835</v>
      </c>
      <c r="E17" s="209" t="s">
        <v>101</v>
      </c>
      <c r="F17" s="208">
        <f>56025.1-1362</f>
        <v>54663.1</v>
      </c>
      <c r="G17" s="208">
        <v>55477.7</v>
      </c>
      <c r="H17" s="208">
        <v>55477.7</v>
      </c>
      <c r="I17" s="208">
        <v>55477.7</v>
      </c>
      <c r="J17" s="208">
        <v>55477.7</v>
      </c>
      <c r="K17" s="208">
        <v>55477.7</v>
      </c>
      <c r="L17" s="208">
        <v>55477.7</v>
      </c>
      <c r="M17" s="208">
        <v>55477.7</v>
      </c>
      <c r="N17" s="211">
        <f t="shared" si="1"/>
        <v>443007</v>
      </c>
      <c r="O17" s="211" t="s">
        <v>0</v>
      </c>
    </row>
    <row r="18" spans="1:15" s="198" customFormat="1" ht="21.6" customHeight="1" x14ac:dyDescent="0.25">
      <c r="A18" s="311"/>
      <c r="B18" s="314"/>
      <c r="C18" s="209" t="s">
        <v>1</v>
      </c>
      <c r="D18" s="209">
        <v>835</v>
      </c>
      <c r="E18" s="209" t="s">
        <v>102</v>
      </c>
      <c r="F18" s="208">
        <f>843.3-137.8</f>
        <v>705.5</v>
      </c>
      <c r="G18" s="208">
        <v>843.3</v>
      </c>
      <c r="H18" s="208">
        <v>843.3</v>
      </c>
      <c r="I18" s="208">
        <v>843.3</v>
      </c>
      <c r="J18" s="208">
        <v>843.3</v>
      </c>
      <c r="K18" s="208">
        <v>843.3</v>
      </c>
      <c r="L18" s="208">
        <v>843.3</v>
      </c>
      <c r="M18" s="208">
        <v>843.3</v>
      </c>
      <c r="N18" s="211">
        <f t="shared" si="1"/>
        <v>6608.6</v>
      </c>
      <c r="O18" s="211" t="s">
        <v>0</v>
      </c>
    </row>
    <row r="19" spans="1:15" s="198" customFormat="1" ht="23.45" customHeight="1" x14ac:dyDescent="0.25">
      <c r="A19" s="309" t="s">
        <v>42</v>
      </c>
      <c r="B19" s="312" t="s">
        <v>355</v>
      </c>
      <c r="C19" s="214" t="s">
        <v>98</v>
      </c>
      <c r="D19" s="214" t="s">
        <v>97</v>
      </c>
      <c r="E19" s="213" t="s">
        <v>97</v>
      </c>
      <c r="F19" s="212">
        <f t="shared" ref="F19:M19" si="6">F20+F21+F22</f>
        <v>1155.5</v>
      </c>
      <c r="G19" s="212">
        <f t="shared" si="6"/>
        <v>1114.9000000000001</v>
      </c>
      <c r="H19" s="212">
        <f t="shared" si="6"/>
        <v>1114.9000000000001</v>
      </c>
      <c r="I19" s="212">
        <f t="shared" si="6"/>
        <v>1114.9000000000001</v>
      </c>
      <c r="J19" s="212">
        <f t="shared" si="6"/>
        <v>1114.9000000000001</v>
      </c>
      <c r="K19" s="212">
        <f t="shared" si="6"/>
        <v>1114.9000000000001</v>
      </c>
      <c r="L19" s="212">
        <f t="shared" si="6"/>
        <v>1114.9000000000001</v>
      </c>
      <c r="M19" s="212">
        <f t="shared" si="6"/>
        <v>1114.9000000000001</v>
      </c>
      <c r="N19" s="212">
        <f t="shared" si="1"/>
        <v>8959.7999999999993</v>
      </c>
      <c r="O19" s="211" t="s">
        <v>0</v>
      </c>
    </row>
    <row r="20" spans="1:15" s="198" customFormat="1" ht="21.6" customHeight="1" x14ac:dyDescent="0.25">
      <c r="A20" s="310"/>
      <c r="B20" s="313"/>
      <c r="C20" s="209" t="s">
        <v>1</v>
      </c>
      <c r="D20" s="209">
        <v>835</v>
      </c>
      <c r="E20" s="209" t="s">
        <v>103</v>
      </c>
      <c r="F20" s="208">
        <f>460-19.4</f>
        <v>440.6</v>
      </c>
      <c r="G20" s="208">
        <v>500</v>
      </c>
      <c r="H20" s="208">
        <v>500</v>
      </c>
      <c r="I20" s="208">
        <v>500</v>
      </c>
      <c r="J20" s="208">
        <v>500</v>
      </c>
      <c r="K20" s="208">
        <v>500</v>
      </c>
      <c r="L20" s="208">
        <v>500</v>
      </c>
      <c r="M20" s="208">
        <v>500</v>
      </c>
      <c r="N20" s="211">
        <f t="shared" si="1"/>
        <v>3940.6</v>
      </c>
      <c r="O20" s="211" t="s">
        <v>0</v>
      </c>
    </row>
    <row r="21" spans="1:15" s="198" customFormat="1" ht="21.6" customHeight="1" x14ac:dyDescent="0.25">
      <c r="A21" s="310"/>
      <c r="B21" s="313"/>
      <c r="C21" s="209" t="s">
        <v>1</v>
      </c>
      <c r="D21" s="209">
        <v>835</v>
      </c>
      <c r="E21" s="209" t="s">
        <v>104</v>
      </c>
      <c r="F21" s="208">
        <v>614.9</v>
      </c>
      <c r="G21" s="208">
        <v>614.9</v>
      </c>
      <c r="H21" s="208">
        <v>614.9</v>
      </c>
      <c r="I21" s="208">
        <v>614.9</v>
      </c>
      <c r="J21" s="208">
        <v>614.9</v>
      </c>
      <c r="K21" s="208">
        <v>614.9</v>
      </c>
      <c r="L21" s="208">
        <v>614.9</v>
      </c>
      <c r="M21" s="208">
        <v>614.9</v>
      </c>
      <c r="N21" s="211">
        <f t="shared" si="1"/>
        <v>4919.2</v>
      </c>
      <c r="O21" s="211" t="s">
        <v>0</v>
      </c>
    </row>
    <row r="22" spans="1:15" s="198" customFormat="1" ht="24" customHeight="1" x14ac:dyDescent="0.25">
      <c r="A22" s="310"/>
      <c r="B22" s="313"/>
      <c r="C22" s="209" t="s">
        <v>1</v>
      </c>
      <c r="D22" s="209">
        <v>835</v>
      </c>
      <c r="E22" s="209" t="s">
        <v>105</v>
      </c>
      <c r="F22" s="208">
        <v>100</v>
      </c>
      <c r="G22" s="208">
        <v>0</v>
      </c>
      <c r="H22" s="208">
        <v>0</v>
      </c>
      <c r="I22" s="208">
        <v>0</v>
      </c>
      <c r="J22" s="208">
        <v>0</v>
      </c>
      <c r="K22" s="208">
        <v>0</v>
      </c>
      <c r="L22" s="208">
        <v>0</v>
      </c>
      <c r="M22" s="208">
        <v>0</v>
      </c>
      <c r="N22" s="211">
        <f t="shared" si="1"/>
        <v>100</v>
      </c>
      <c r="O22" s="211" t="s">
        <v>0</v>
      </c>
    </row>
    <row r="23" spans="1:15" s="198" customFormat="1" ht="25.9" customHeight="1" x14ac:dyDescent="0.25">
      <c r="A23" s="309" t="s">
        <v>106</v>
      </c>
      <c r="B23" s="312" t="s">
        <v>354</v>
      </c>
      <c r="C23" s="214" t="s">
        <v>98</v>
      </c>
      <c r="D23" s="214" t="s">
        <v>97</v>
      </c>
      <c r="E23" s="213" t="s">
        <v>97</v>
      </c>
      <c r="F23" s="212">
        <f t="shared" ref="F23:M23" si="7">F24+F25+F26</f>
        <v>17377.3</v>
      </c>
      <c r="G23" s="212">
        <f t="shared" si="7"/>
        <v>39623.4</v>
      </c>
      <c r="H23" s="212">
        <f t="shared" si="7"/>
        <v>9710.1</v>
      </c>
      <c r="I23" s="212">
        <f t="shared" si="7"/>
        <v>9710</v>
      </c>
      <c r="J23" s="212">
        <f t="shared" si="7"/>
        <v>9710</v>
      </c>
      <c r="K23" s="212">
        <f t="shared" si="7"/>
        <v>9710</v>
      </c>
      <c r="L23" s="212">
        <f t="shared" si="7"/>
        <v>9710</v>
      </c>
      <c r="M23" s="212">
        <f t="shared" si="7"/>
        <v>9710</v>
      </c>
      <c r="N23" s="212">
        <f t="shared" si="1"/>
        <v>115260.8</v>
      </c>
      <c r="O23" s="211" t="s">
        <v>0</v>
      </c>
    </row>
    <row r="24" spans="1:15" s="198" customFormat="1" ht="23.45" customHeight="1" x14ac:dyDescent="0.25">
      <c r="A24" s="310"/>
      <c r="B24" s="313"/>
      <c r="C24" s="209" t="s">
        <v>1</v>
      </c>
      <c r="D24" s="209">
        <v>835</v>
      </c>
      <c r="E24" s="209" t="s">
        <v>107</v>
      </c>
      <c r="F24" s="208">
        <v>9610</v>
      </c>
      <c r="G24" s="208">
        <v>29523.4</v>
      </c>
      <c r="H24" s="208">
        <v>9610.1</v>
      </c>
      <c r="I24" s="208">
        <v>9610</v>
      </c>
      <c r="J24" s="208">
        <v>9610</v>
      </c>
      <c r="K24" s="208">
        <v>9610</v>
      </c>
      <c r="L24" s="208">
        <v>9610</v>
      </c>
      <c r="M24" s="208">
        <v>9610</v>
      </c>
      <c r="N24" s="211">
        <f t="shared" si="1"/>
        <v>96793.5</v>
      </c>
      <c r="O24" s="211" t="s">
        <v>0</v>
      </c>
    </row>
    <row r="25" spans="1:15" s="198" customFormat="1" ht="23.45" customHeight="1" x14ac:dyDescent="0.25">
      <c r="A25" s="310"/>
      <c r="B25" s="313"/>
      <c r="C25" s="217" t="s">
        <v>327</v>
      </c>
      <c r="D25" s="216">
        <v>891</v>
      </c>
      <c r="E25" s="209" t="s">
        <v>107</v>
      </c>
      <c r="F25" s="208">
        <v>0</v>
      </c>
      <c r="G25" s="208">
        <v>10000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11">
        <f t="shared" si="1"/>
        <v>10000</v>
      </c>
      <c r="O25" s="211"/>
    </row>
    <row r="26" spans="1:15" ht="31.9" customHeight="1" x14ac:dyDescent="0.25">
      <c r="A26" s="311"/>
      <c r="B26" s="314"/>
      <c r="C26" s="217" t="s">
        <v>78</v>
      </c>
      <c r="D26" s="216">
        <v>834</v>
      </c>
      <c r="E26" s="209" t="s">
        <v>107</v>
      </c>
      <c r="F26" s="208">
        <v>7767.3</v>
      </c>
      <c r="G26" s="208">
        <v>100</v>
      </c>
      <c r="H26" s="208">
        <v>100</v>
      </c>
      <c r="I26" s="208">
        <v>100</v>
      </c>
      <c r="J26" s="208">
        <v>100</v>
      </c>
      <c r="K26" s="208">
        <v>100</v>
      </c>
      <c r="L26" s="208">
        <v>100</v>
      </c>
      <c r="M26" s="208">
        <v>100</v>
      </c>
      <c r="N26" s="211">
        <f t="shared" si="1"/>
        <v>8467.2999999999993</v>
      </c>
      <c r="O26" s="215" t="s">
        <v>0</v>
      </c>
    </row>
    <row r="27" spans="1:15" s="198" customFormat="1" ht="24" customHeight="1" x14ac:dyDescent="0.25">
      <c r="A27" s="317" t="s">
        <v>43</v>
      </c>
      <c r="B27" s="318" t="s">
        <v>353</v>
      </c>
      <c r="C27" s="214" t="s">
        <v>98</v>
      </c>
      <c r="D27" s="214" t="s">
        <v>97</v>
      </c>
      <c r="E27" s="213" t="s">
        <v>97</v>
      </c>
      <c r="F27" s="212">
        <f t="shared" ref="F27:M27" si="8">F28</f>
        <v>880</v>
      </c>
      <c r="G27" s="212">
        <f t="shared" si="8"/>
        <v>0</v>
      </c>
      <c r="H27" s="212">
        <f t="shared" si="8"/>
        <v>0</v>
      </c>
      <c r="I27" s="212">
        <f t="shared" si="8"/>
        <v>0</v>
      </c>
      <c r="J27" s="212">
        <f t="shared" si="8"/>
        <v>0</v>
      </c>
      <c r="K27" s="212">
        <f t="shared" si="8"/>
        <v>0</v>
      </c>
      <c r="L27" s="212">
        <f t="shared" si="8"/>
        <v>0</v>
      </c>
      <c r="M27" s="212">
        <f t="shared" si="8"/>
        <v>0</v>
      </c>
      <c r="N27" s="212">
        <f t="shared" si="1"/>
        <v>880</v>
      </c>
      <c r="O27" s="211" t="s">
        <v>0</v>
      </c>
    </row>
    <row r="28" spans="1:15" s="198" customFormat="1" ht="39.6" customHeight="1" x14ac:dyDescent="0.25">
      <c r="A28" s="317"/>
      <c r="B28" s="318"/>
      <c r="C28" s="210" t="s">
        <v>77</v>
      </c>
      <c r="D28" s="209">
        <v>871</v>
      </c>
      <c r="E28" s="209" t="s">
        <v>108</v>
      </c>
      <c r="F28" s="208">
        <v>880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0</v>
      </c>
      <c r="N28" s="208">
        <f t="shared" si="1"/>
        <v>880</v>
      </c>
      <c r="O28" s="208" t="s">
        <v>0</v>
      </c>
    </row>
    <row r="29" spans="1:15" s="198" customFormat="1" ht="27" customHeight="1" x14ac:dyDescent="0.25">
      <c r="A29" s="317" t="s">
        <v>352</v>
      </c>
      <c r="B29" s="318" t="s">
        <v>351</v>
      </c>
      <c r="C29" s="214" t="s">
        <v>98</v>
      </c>
      <c r="D29" s="214" t="s">
        <v>97</v>
      </c>
      <c r="E29" s="213" t="s">
        <v>97</v>
      </c>
      <c r="F29" s="212">
        <f t="shared" ref="F29:M29" si="9">F30</f>
        <v>0</v>
      </c>
      <c r="G29" s="212">
        <f t="shared" si="9"/>
        <v>880</v>
      </c>
      <c r="H29" s="212">
        <f t="shared" si="9"/>
        <v>880</v>
      </c>
      <c r="I29" s="212">
        <f t="shared" si="9"/>
        <v>880</v>
      </c>
      <c r="J29" s="212">
        <f t="shared" si="9"/>
        <v>880</v>
      </c>
      <c r="K29" s="212">
        <f t="shared" si="9"/>
        <v>880</v>
      </c>
      <c r="L29" s="212">
        <f t="shared" si="9"/>
        <v>880</v>
      </c>
      <c r="M29" s="212">
        <f t="shared" si="9"/>
        <v>880</v>
      </c>
      <c r="N29" s="212">
        <f t="shared" si="1"/>
        <v>6160</v>
      </c>
      <c r="O29" s="211" t="s">
        <v>0</v>
      </c>
    </row>
    <row r="30" spans="1:15" s="198" customFormat="1" ht="50.45" customHeight="1" x14ac:dyDescent="0.25">
      <c r="A30" s="317"/>
      <c r="B30" s="318"/>
      <c r="C30" s="210" t="s">
        <v>77</v>
      </c>
      <c r="D30" s="209">
        <v>871</v>
      </c>
      <c r="E30" s="209" t="s">
        <v>350</v>
      </c>
      <c r="F30" s="208">
        <v>0</v>
      </c>
      <c r="G30" s="208">
        <v>880</v>
      </c>
      <c r="H30" s="208">
        <v>880</v>
      </c>
      <c r="I30" s="208">
        <v>880</v>
      </c>
      <c r="J30" s="208">
        <v>880</v>
      </c>
      <c r="K30" s="208">
        <v>880</v>
      </c>
      <c r="L30" s="208">
        <v>880</v>
      </c>
      <c r="M30" s="208">
        <v>880</v>
      </c>
      <c r="N30" s="208">
        <f t="shared" si="1"/>
        <v>6160</v>
      </c>
      <c r="O30" s="208" t="s">
        <v>0</v>
      </c>
    </row>
    <row r="31" spans="1:15" ht="22.15" customHeight="1" x14ac:dyDescent="0.25">
      <c r="N31" s="207"/>
    </row>
    <row r="32" spans="1:15" x14ac:dyDescent="0.25">
      <c r="N32" s="207"/>
    </row>
  </sheetData>
  <mergeCells count="21">
    <mergeCell ref="J1:O1"/>
    <mergeCell ref="D6:E6"/>
    <mergeCell ref="O6:O7"/>
    <mergeCell ref="F6:N6"/>
    <mergeCell ref="A3:N3"/>
    <mergeCell ref="C6:C7"/>
    <mergeCell ref="D5:J5"/>
    <mergeCell ref="B4:N4"/>
    <mergeCell ref="A29:A30"/>
    <mergeCell ref="B29:B30"/>
    <mergeCell ref="A23:A26"/>
    <mergeCell ref="B23:B26"/>
    <mergeCell ref="A19:A22"/>
    <mergeCell ref="B19:B22"/>
    <mergeCell ref="A27:A28"/>
    <mergeCell ref="B27:B28"/>
    <mergeCell ref="A9:A10"/>
    <mergeCell ref="A14:A18"/>
    <mergeCell ref="B14:B18"/>
    <mergeCell ref="A6:A7"/>
    <mergeCell ref="B6:B7"/>
  </mergeCells>
  <pageMargins left="0.70866141732283472" right="0.31496062992125984" top="0.51181102362204722" bottom="0.47244094488188981" header="0.31496062992125984" footer="0.31496062992125984"/>
  <pageSetup paperSize="9" scale="62" orientation="landscape" horizontalDpi="1200" verticalDpi="1200" r:id="rId1"/>
  <rowBreaks count="1" manualBreakCount="1">
    <brk id="2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Normal="100" zoomScaleSheetLayoutView="100"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C15" sqref="C15"/>
    </sheetView>
  </sheetViews>
  <sheetFormatPr defaultColWidth="8.85546875" defaultRowHeight="15" x14ac:dyDescent="0.25"/>
  <cols>
    <col min="1" max="1" width="4.85546875" style="200" customWidth="1"/>
    <col min="2" max="2" width="30.85546875" style="200" customWidth="1"/>
    <col min="3" max="3" width="16.28515625" style="200" customWidth="1"/>
    <col min="4" max="4" width="9.28515625" style="200" customWidth="1"/>
    <col min="5" max="5" width="9.42578125" style="200" customWidth="1"/>
    <col min="6" max="6" width="9.5703125" style="200" customWidth="1"/>
    <col min="7" max="7" width="9.7109375" style="200" customWidth="1"/>
    <col min="8" max="8" width="9.5703125" style="200" customWidth="1"/>
    <col min="9" max="9" width="10" style="200" customWidth="1"/>
    <col min="10" max="10" width="9.5703125" style="200" customWidth="1"/>
    <col min="11" max="11" width="10.28515625" style="200" customWidth="1"/>
    <col min="12" max="12" width="9.85546875" style="200" customWidth="1"/>
    <col min="13" max="13" width="11.7109375" style="200" customWidth="1"/>
    <col min="14" max="16384" width="8.85546875" style="200"/>
  </cols>
  <sheetData>
    <row r="1" spans="1:14" s="202" customFormat="1" ht="28.5" customHeight="1" x14ac:dyDescent="0.25">
      <c r="G1" s="330" t="s">
        <v>256</v>
      </c>
      <c r="H1" s="330"/>
      <c r="I1" s="330"/>
      <c r="J1" s="330"/>
      <c r="K1" s="330"/>
      <c r="L1" s="330"/>
      <c r="M1" s="330"/>
      <c r="N1" s="204"/>
    </row>
    <row r="2" spans="1:14" s="202" customFormat="1" ht="27.75" customHeight="1" x14ac:dyDescent="0.25">
      <c r="A2" s="334" t="s">
        <v>164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</row>
    <row r="3" spans="1:14" s="202" customFormat="1" ht="8.25" customHeight="1" x14ac:dyDescent="0.25"/>
    <row r="4" spans="1:14" s="202" customFormat="1" ht="30.75" customHeight="1" x14ac:dyDescent="0.25">
      <c r="A4" s="321" t="s">
        <v>2</v>
      </c>
      <c r="B4" s="321" t="s">
        <v>110</v>
      </c>
      <c r="C4" s="321" t="s">
        <v>111</v>
      </c>
      <c r="D4" s="331" t="s">
        <v>109</v>
      </c>
      <c r="E4" s="332"/>
      <c r="F4" s="332"/>
      <c r="G4" s="332"/>
      <c r="H4" s="332"/>
      <c r="I4" s="332"/>
      <c r="J4" s="332"/>
      <c r="K4" s="332"/>
      <c r="L4" s="333"/>
      <c r="M4" s="329" t="s">
        <v>230</v>
      </c>
    </row>
    <row r="5" spans="1:14" s="202" customFormat="1" ht="88.5" customHeight="1" x14ac:dyDescent="0.25">
      <c r="A5" s="322"/>
      <c r="B5" s="322"/>
      <c r="C5" s="322"/>
      <c r="D5" s="209" t="s">
        <v>112</v>
      </c>
      <c r="E5" s="209" t="s">
        <v>113</v>
      </c>
      <c r="F5" s="209" t="s">
        <v>114</v>
      </c>
      <c r="G5" s="209" t="s">
        <v>115</v>
      </c>
      <c r="H5" s="209" t="s">
        <v>116</v>
      </c>
      <c r="I5" s="209" t="s">
        <v>117</v>
      </c>
      <c r="J5" s="209" t="s">
        <v>118</v>
      </c>
      <c r="K5" s="209" t="s">
        <v>119</v>
      </c>
      <c r="L5" s="209" t="s">
        <v>83</v>
      </c>
      <c r="M5" s="329"/>
    </row>
    <row r="6" spans="1:14" s="202" customFormat="1" x14ac:dyDescent="0.25">
      <c r="A6" s="232">
        <v>1</v>
      </c>
      <c r="B6" s="232">
        <v>2</v>
      </c>
      <c r="C6" s="232">
        <v>3</v>
      </c>
      <c r="D6" s="232">
        <v>4</v>
      </c>
      <c r="E6" s="232">
        <v>5</v>
      </c>
      <c r="F6" s="232">
        <v>6</v>
      </c>
      <c r="G6" s="232">
        <v>7</v>
      </c>
      <c r="H6" s="232">
        <v>8</v>
      </c>
      <c r="I6" s="232">
        <v>9</v>
      </c>
      <c r="J6" s="232">
        <v>10</v>
      </c>
      <c r="K6" s="232">
        <v>11</v>
      </c>
      <c r="L6" s="232">
        <v>12</v>
      </c>
      <c r="M6" s="232">
        <v>13</v>
      </c>
    </row>
    <row r="7" spans="1:14" s="202" customFormat="1" ht="30.75" customHeight="1" x14ac:dyDescent="0.25">
      <c r="A7" s="321">
        <v>1</v>
      </c>
      <c r="B7" s="326" t="s">
        <v>95</v>
      </c>
      <c r="C7" s="231" t="s">
        <v>96</v>
      </c>
      <c r="D7" s="230">
        <f t="shared" ref="D7:K7" si="0">D8+D9+D10+D11</f>
        <v>110886.90000000001</v>
      </c>
      <c r="E7" s="230">
        <f t="shared" si="0"/>
        <v>143361.79999999999</v>
      </c>
      <c r="F7" s="230">
        <f t="shared" si="0"/>
        <v>103448.5</v>
      </c>
      <c r="G7" s="230">
        <f t="shared" si="0"/>
        <v>103448.4</v>
      </c>
      <c r="H7" s="230">
        <f t="shared" si="0"/>
        <v>103448.4</v>
      </c>
      <c r="I7" s="230">
        <f t="shared" si="0"/>
        <v>103448.4</v>
      </c>
      <c r="J7" s="230">
        <f t="shared" si="0"/>
        <v>103448.4</v>
      </c>
      <c r="K7" s="230">
        <f t="shared" si="0"/>
        <v>103448.4</v>
      </c>
      <c r="L7" s="230">
        <f>D7+E7+F7+G7+H7+I7+J7+K7</f>
        <v>874939.20000000007</v>
      </c>
      <c r="M7" s="230" t="s">
        <v>0</v>
      </c>
    </row>
    <row r="8" spans="1:14" s="202" customFormat="1" ht="27.75" customHeight="1" x14ac:dyDescent="0.25">
      <c r="A8" s="325"/>
      <c r="B8" s="327"/>
      <c r="C8" s="229" t="s">
        <v>120</v>
      </c>
      <c r="D8" s="228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 t="s">
        <v>0</v>
      </c>
    </row>
    <row r="9" spans="1:14" s="198" customFormat="1" ht="27.75" customHeight="1" x14ac:dyDescent="0.25">
      <c r="A9" s="325"/>
      <c r="B9" s="327"/>
      <c r="C9" s="229" t="s">
        <v>121</v>
      </c>
      <c r="D9" s="228">
        <f t="shared" ref="D9:K9" si="1">D12+D17+D22+D27+D32</f>
        <v>110886.90000000001</v>
      </c>
      <c r="E9" s="228">
        <f t="shared" si="1"/>
        <v>143361.79999999999</v>
      </c>
      <c r="F9" s="228">
        <f t="shared" si="1"/>
        <v>103448.5</v>
      </c>
      <c r="G9" s="228">
        <f t="shared" si="1"/>
        <v>103448.4</v>
      </c>
      <c r="H9" s="228">
        <f t="shared" si="1"/>
        <v>103448.4</v>
      </c>
      <c r="I9" s="228">
        <f t="shared" si="1"/>
        <v>103448.4</v>
      </c>
      <c r="J9" s="228">
        <f t="shared" si="1"/>
        <v>103448.4</v>
      </c>
      <c r="K9" s="228">
        <f t="shared" si="1"/>
        <v>103448.4</v>
      </c>
      <c r="L9" s="228">
        <f>D9+E9+F9+G9+H9+I9+J9+K9</f>
        <v>874939.20000000007</v>
      </c>
      <c r="M9" s="228" t="s">
        <v>0</v>
      </c>
    </row>
    <row r="10" spans="1:14" s="202" customFormat="1" ht="45.75" customHeight="1" x14ac:dyDescent="0.25">
      <c r="A10" s="325"/>
      <c r="B10" s="327"/>
      <c r="C10" s="229" t="s">
        <v>122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 t="s">
        <v>0</v>
      </c>
    </row>
    <row r="11" spans="1:14" s="202" customFormat="1" ht="30" x14ac:dyDescent="0.25">
      <c r="A11" s="322"/>
      <c r="B11" s="328"/>
      <c r="C11" s="229" t="s">
        <v>123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 t="s">
        <v>0</v>
      </c>
    </row>
    <row r="12" spans="1:14" s="202" customFormat="1" ht="27" customHeight="1" x14ac:dyDescent="0.25">
      <c r="A12" s="321">
        <v>2</v>
      </c>
      <c r="B12" s="326" t="s">
        <v>356</v>
      </c>
      <c r="C12" s="231" t="s">
        <v>96</v>
      </c>
      <c r="D12" s="230">
        <f t="shared" ref="D12:L12" si="2">D13+D14+D15+D16</f>
        <v>91474.1</v>
      </c>
      <c r="E12" s="230">
        <f t="shared" si="2"/>
        <v>101743.5</v>
      </c>
      <c r="F12" s="230">
        <f t="shared" si="2"/>
        <v>91743.5</v>
      </c>
      <c r="G12" s="230">
        <f t="shared" si="2"/>
        <v>91743.5</v>
      </c>
      <c r="H12" s="230">
        <f t="shared" si="2"/>
        <v>91743.5</v>
      </c>
      <c r="I12" s="230">
        <f t="shared" si="2"/>
        <v>91743.5</v>
      </c>
      <c r="J12" s="230">
        <f t="shared" si="2"/>
        <v>91743.5</v>
      </c>
      <c r="K12" s="230">
        <f t="shared" si="2"/>
        <v>91743.5</v>
      </c>
      <c r="L12" s="230">
        <f t="shared" si="2"/>
        <v>743678.6</v>
      </c>
      <c r="M12" s="230" t="s">
        <v>0</v>
      </c>
    </row>
    <row r="13" spans="1:14" s="202" customFormat="1" ht="29.25" customHeight="1" x14ac:dyDescent="0.25">
      <c r="A13" s="325"/>
      <c r="B13" s="327"/>
      <c r="C13" s="229" t="s">
        <v>120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 t="s">
        <v>0</v>
      </c>
    </row>
    <row r="14" spans="1:14" s="198" customFormat="1" ht="29.45" customHeight="1" x14ac:dyDescent="0.25">
      <c r="A14" s="325"/>
      <c r="B14" s="327"/>
      <c r="C14" s="229" t="s">
        <v>121</v>
      </c>
      <c r="D14" s="228">
        <v>91474.1</v>
      </c>
      <c r="E14" s="228">
        <v>101743.5</v>
      </c>
      <c r="F14" s="228">
        <v>91743.5</v>
      </c>
      <c r="G14" s="228">
        <v>91743.5</v>
      </c>
      <c r="H14" s="228">
        <v>91743.5</v>
      </c>
      <c r="I14" s="228">
        <v>91743.5</v>
      </c>
      <c r="J14" s="228">
        <v>91743.5</v>
      </c>
      <c r="K14" s="228">
        <v>91743.5</v>
      </c>
      <c r="L14" s="228">
        <f>D14+E14+F14+G14+H14+I14+J14+K14</f>
        <v>743678.6</v>
      </c>
      <c r="M14" s="228" t="s">
        <v>0</v>
      </c>
    </row>
    <row r="15" spans="1:14" s="202" customFormat="1" ht="42.75" customHeight="1" x14ac:dyDescent="0.25">
      <c r="A15" s="325"/>
      <c r="B15" s="327"/>
      <c r="C15" s="229" t="s">
        <v>122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0</v>
      </c>
      <c r="J15" s="228">
        <v>0</v>
      </c>
      <c r="K15" s="228">
        <v>0</v>
      </c>
      <c r="L15" s="228">
        <v>0</v>
      </c>
      <c r="M15" s="228" t="s">
        <v>0</v>
      </c>
    </row>
    <row r="16" spans="1:14" s="202" customFormat="1" ht="28.5" customHeight="1" x14ac:dyDescent="0.25">
      <c r="A16" s="322"/>
      <c r="B16" s="328"/>
      <c r="C16" s="229" t="s">
        <v>123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 t="s">
        <v>0</v>
      </c>
    </row>
    <row r="17" spans="1:14" s="202" customFormat="1" ht="28.5" customHeight="1" x14ac:dyDescent="0.25">
      <c r="A17" s="321">
        <v>3</v>
      </c>
      <c r="B17" s="326" t="s">
        <v>355</v>
      </c>
      <c r="C17" s="231" t="s">
        <v>96</v>
      </c>
      <c r="D17" s="230">
        <f t="shared" ref="D17:K17" si="3">D18+D19+D20+D21</f>
        <v>1155.5</v>
      </c>
      <c r="E17" s="230">
        <f t="shared" si="3"/>
        <v>1114.9000000000001</v>
      </c>
      <c r="F17" s="230">
        <f t="shared" si="3"/>
        <v>1114.9000000000001</v>
      </c>
      <c r="G17" s="230">
        <f t="shared" si="3"/>
        <v>1114.9000000000001</v>
      </c>
      <c r="H17" s="230">
        <f t="shared" si="3"/>
        <v>1114.9000000000001</v>
      </c>
      <c r="I17" s="230">
        <f t="shared" si="3"/>
        <v>1114.9000000000001</v>
      </c>
      <c r="J17" s="230">
        <f t="shared" si="3"/>
        <v>1114.9000000000001</v>
      </c>
      <c r="K17" s="230">
        <f t="shared" si="3"/>
        <v>1114.9000000000001</v>
      </c>
      <c r="L17" s="230">
        <f>D17+E17+F17+G17+H17+I17+J17+K17</f>
        <v>8959.7999999999993</v>
      </c>
      <c r="M17" s="230" t="s">
        <v>0</v>
      </c>
    </row>
    <row r="18" spans="1:14" s="202" customFormat="1" ht="34.9" customHeight="1" x14ac:dyDescent="0.25">
      <c r="A18" s="325"/>
      <c r="B18" s="327"/>
      <c r="C18" s="229" t="s">
        <v>120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 t="s">
        <v>0</v>
      </c>
    </row>
    <row r="19" spans="1:14" s="198" customFormat="1" ht="30" x14ac:dyDescent="0.25">
      <c r="A19" s="325"/>
      <c r="B19" s="327"/>
      <c r="C19" s="229" t="s">
        <v>121</v>
      </c>
      <c r="D19" s="228">
        <v>1155.5</v>
      </c>
      <c r="E19" s="228">
        <v>1114.9000000000001</v>
      </c>
      <c r="F19" s="228">
        <v>1114.9000000000001</v>
      </c>
      <c r="G19" s="228">
        <v>1114.9000000000001</v>
      </c>
      <c r="H19" s="228">
        <v>1114.9000000000001</v>
      </c>
      <c r="I19" s="228">
        <v>1114.9000000000001</v>
      </c>
      <c r="J19" s="228">
        <v>1114.9000000000001</v>
      </c>
      <c r="K19" s="228">
        <v>1114.9000000000001</v>
      </c>
      <c r="L19" s="228">
        <f>D19+E19+F19+G19+H19+I19+J19+K19</f>
        <v>8959.7999999999993</v>
      </c>
      <c r="M19" s="228" t="s">
        <v>0</v>
      </c>
    </row>
    <row r="20" spans="1:14" s="202" customFormat="1" ht="42.75" customHeight="1" x14ac:dyDescent="0.25">
      <c r="A20" s="325"/>
      <c r="B20" s="327"/>
      <c r="C20" s="229" t="s">
        <v>122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 t="s">
        <v>0</v>
      </c>
    </row>
    <row r="21" spans="1:14" s="202" customFormat="1" ht="30" x14ac:dyDescent="0.25">
      <c r="A21" s="322"/>
      <c r="B21" s="328"/>
      <c r="C21" s="229" t="s">
        <v>123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 t="s">
        <v>0</v>
      </c>
    </row>
    <row r="22" spans="1:14" s="202" customFormat="1" ht="30" x14ac:dyDescent="0.25">
      <c r="A22" s="321">
        <v>4</v>
      </c>
      <c r="B22" s="326" t="s">
        <v>354</v>
      </c>
      <c r="C22" s="231" t="s">
        <v>96</v>
      </c>
      <c r="D22" s="230">
        <f t="shared" ref="D22:K22" si="4">D23+D24+D25+D26</f>
        <v>17377.3</v>
      </c>
      <c r="E22" s="230">
        <f t="shared" si="4"/>
        <v>39623.4</v>
      </c>
      <c r="F22" s="230">
        <f t="shared" si="4"/>
        <v>9710.1</v>
      </c>
      <c r="G22" s="230">
        <f t="shared" si="4"/>
        <v>9710</v>
      </c>
      <c r="H22" s="230">
        <f t="shared" si="4"/>
        <v>9710</v>
      </c>
      <c r="I22" s="230">
        <f t="shared" si="4"/>
        <v>9710</v>
      </c>
      <c r="J22" s="230">
        <f t="shared" si="4"/>
        <v>9710</v>
      </c>
      <c r="K22" s="230">
        <f t="shared" si="4"/>
        <v>9710</v>
      </c>
      <c r="L22" s="230">
        <f>D22+E22+F22+G22+H22+I22+J22+K22</f>
        <v>115260.8</v>
      </c>
      <c r="M22" s="230" t="s">
        <v>0</v>
      </c>
    </row>
    <row r="23" spans="1:14" s="202" customFormat="1" ht="30" x14ac:dyDescent="0.25">
      <c r="A23" s="325"/>
      <c r="B23" s="327"/>
      <c r="C23" s="229" t="s">
        <v>120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 t="s">
        <v>0</v>
      </c>
    </row>
    <row r="24" spans="1:14" s="198" customFormat="1" ht="30" x14ac:dyDescent="0.25">
      <c r="A24" s="325"/>
      <c r="B24" s="327"/>
      <c r="C24" s="229" t="s">
        <v>121</v>
      </c>
      <c r="D24" s="228">
        <v>17377.3</v>
      </c>
      <c r="E24" s="228">
        <v>39623.4</v>
      </c>
      <c r="F24" s="228">
        <v>9710.1</v>
      </c>
      <c r="G24" s="228">
        <v>9710</v>
      </c>
      <c r="H24" s="228">
        <v>9710</v>
      </c>
      <c r="I24" s="228">
        <v>9710</v>
      </c>
      <c r="J24" s="228">
        <v>9710</v>
      </c>
      <c r="K24" s="228">
        <v>9710</v>
      </c>
      <c r="L24" s="228">
        <f>D24+E24+F24+G24+H24+I24+J24+K24</f>
        <v>115260.8</v>
      </c>
      <c r="M24" s="228" t="s">
        <v>0</v>
      </c>
    </row>
    <row r="25" spans="1:14" s="202" customFormat="1" ht="43.5" customHeight="1" x14ac:dyDescent="0.25">
      <c r="A25" s="325"/>
      <c r="B25" s="327"/>
      <c r="C25" s="229" t="s">
        <v>122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 t="s">
        <v>0</v>
      </c>
      <c r="N25" s="198"/>
    </row>
    <row r="26" spans="1:14" s="202" customFormat="1" ht="30" x14ac:dyDescent="0.25">
      <c r="A26" s="322"/>
      <c r="B26" s="328"/>
      <c r="C26" s="229" t="s">
        <v>123</v>
      </c>
      <c r="D26" s="228">
        <v>0</v>
      </c>
      <c r="E26" s="228">
        <v>0</v>
      </c>
      <c r="F26" s="228">
        <v>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28" t="s">
        <v>0</v>
      </c>
    </row>
    <row r="27" spans="1:14" s="203" customFormat="1" ht="30" x14ac:dyDescent="0.25">
      <c r="A27" s="321">
        <v>5</v>
      </c>
      <c r="B27" s="326" t="s">
        <v>353</v>
      </c>
      <c r="C27" s="231" t="s">
        <v>96</v>
      </c>
      <c r="D27" s="230">
        <f t="shared" ref="D27:K27" si="5">D28+D29+D30+D31</f>
        <v>880</v>
      </c>
      <c r="E27" s="230">
        <f t="shared" si="5"/>
        <v>0</v>
      </c>
      <c r="F27" s="230">
        <f t="shared" si="5"/>
        <v>0</v>
      </c>
      <c r="G27" s="230">
        <f t="shared" si="5"/>
        <v>0</v>
      </c>
      <c r="H27" s="230">
        <f t="shared" si="5"/>
        <v>0</v>
      </c>
      <c r="I27" s="230">
        <f t="shared" si="5"/>
        <v>0</v>
      </c>
      <c r="J27" s="230">
        <f t="shared" si="5"/>
        <v>0</v>
      </c>
      <c r="K27" s="230">
        <f t="shared" si="5"/>
        <v>0</v>
      </c>
      <c r="L27" s="230">
        <f>D27+E27+F27+G27+H27+I27+J27+K27</f>
        <v>880</v>
      </c>
      <c r="M27" s="230" t="s">
        <v>0</v>
      </c>
    </row>
    <row r="28" spans="1:14" s="202" customFormat="1" ht="30" x14ac:dyDescent="0.25">
      <c r="A28" s="325"/>
      <c r="B28" s="327"/>
      <c r="C28" s="229" t="s">
        <v>120</v>
      </c>
      <c r="D28" s="228"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 t="s">
        <v>0</v>
      </c>
    </row>
    <row r="29" spans="1:14" s="202" customFormat="1" ht="30" x14ac:dyDescent="0.25">
      <c r="A29" s="325"/>
      <c r="B29" s="327"/>
      <c r="C29" s="229" t="s">
        <v>121</v>
      </c>
      <c r="D29" s="228">
        <v>880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f>D29+E29+F29+G29+H29+I29+J29+K29</f>
        <v>880</v>
      </c>
      <c r="M29" s="228" t="s">
        <v>0</v>
      </c>
    </row>
    <row r="30" spans="1:14" s="202" customFormat="1" ht="45.75" customHeight="1" x14ac:dyDescent="0.25">
      <c r="A30" s="325"/>
      <c r="B30" s="327"/>
      <c r="C30" s="229" t="s">
        <v>122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 t="s">
        <v>0</v>
      </c>
    </row>
    <row r="31" spans="1:14" s="202" customFormat="1" ht="30" x14ac:dyDescent="0.25">
      <c r="A31" s="322"/>
      <c r="B31" s="328"/>
      <c r="C31" s="229" t="s">
        <v>123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 t="s">
        <v>0</v>
      </c>
    </row>
    <row r="32" spans="1:14" s="203" customFormat="1" ht="30" x14ac:dyDescent="0.25">
      <c r="A32" s="321">
        <v>6</v>
      </c>
      <c r="B32" s="326" t="s">
        <v>351</v>
      </c>
      <c r="C32" s="231" t="s">
        <v>96</v>
      </c>
      <c r="D32" s="230">
        <f t="shared" ref="D32:K32" si="6">D33+D34+D35+D36</f>
        <v>0</v>
      </c>
      <c r="E32" s="230">
        <f t="shared" si="6"/>
        <v>880</v>
      </c>
      <c r="F32" s="230">
        <f t="shared" si="6"/>
        <v>880</v>
      </c>
      <c r="G32" s="230">
        <f t="shared" si="6"/>
        <v>880</v>
      </c>
      <c r="H32" s="230">
        <f t="shared" si="6"/>
        <v>880</v>
      </c>
      <c r="I32" s="230">
        <f t="shared" si="6"/>
        <v>880</v>
      </c>
      <c r="J32" s="230">
        <f t="shared" si="6"/>
        <v>880</v>
      </c>
      <c r="K32" s="230">
        <f t="shared" si="6"/>
        <v>880</v>
      </c>
      <c r="L32" s="230">
        <f>D32+E32+F32+G32+H32+I32+J32+K32</f>
        <v>6160</v>
      </c>
      <c r="M32" s="230" t="s">
        <v>0</v>
      </c>
    </row>
    <row r="33" spans="1:13" s="202" customFormat="1" ht="30" x14ac:dyDescent="0.25">
      <c r="A33" s="325"/>
      <c r="B33" s="327"/>
      <c r="C33" s="229" t="s">
        <v>120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 t="s">
        <v>0</v>
      </c>
    </row>
    <row r="34" spans="1:13" s="202" customFormat="1" ht="30" x14ac:dyDescent="0.25">
      <c r="A34" s="325"/>
      <c r="B34" s="327"/>
      <c r="C34" s="229" t="s">
        <v>121</v>
      </c>
      <c r="D34" s="228">
        <v>0</v>
      </c>
      <c r="E34" s="228">
        <v>880</v>
      </c>
      <c r="F34" s="228">
        <v>880</v>
      </c>
      <c r="G34" s="228">
        <v>880</v>
      </c>
      <c r="H34" s="228">
        <v>880</v>
      </c>
      <c r="I34" s="228">
        <v>880</v>
      </c>
      <c r="J34" s="228">
        <v>880</v>
      </c>
      <c r="K34" s="228">
        <v>880</v>
      </c>
      <c r="L34" s="228">
        <f>D34+E34+F34+G34+H34+I34+J34+K34</f>
        <v>6160</v>
      </c>
      <c r="M34" s="228" t="s">
        <v>0</v>
      </c>
    </row>
    <row r="35" spans="1:13" s="202" customFormat="1" ht="45.75" customHeight="1" x14ac:dyDescent="0.25">
      <c r="A35" s="325"/>
      <c r="B35" s="327"/>
      <c r="C35" s="229" t="s">
        <v>122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228">
        <v>0</v>
      </c>
      <c r="J35" s="228">
        <v>0</v>
      </c>
      <c r="K35" s="228">
        <v>0</v>
      </c>
      <c r="L35" s="228">
        <v>0</v>
      </c>
      <c r="M35" s="228" t="s">
        <v>0</v>
      </c>
    </row>
    <row r="36" spans="1:13" s="202" customFormat="1" ht="30" x14ac:dyDescent="0.25">
      <c r="A36" s="322"/>
      <c r="B36" s="328"/>
      <c r="C36" s="229" t="s">
        <v>123</v>
      </c>
      <c r="D36" s="228">
        <v>0</v>
      </c>
      <c r="E36" s="228">
        <v>0</v>
      </c>
      <c r="F36" s="228">
        <v>0</v>
      </c>
      <c r="G36" s="228">
        <v>0</v>
      </c>
      <c r="H36" s="228">
        <v>0</v>
      </c>
      <c r="I36" s="228">
        <v>0</v>
      </c>
      <c r="J36" s="228">
        <v>0</v>
      </c>
      <c r="K36" s="228">
        <v>0</v>
      </c>
      <c r="L36" s="228">
        <v>0</v>
      </c>
      <c r="M36" s="228" t="s">
        <v>0</v>
      </c>
    </row>
    <row r="37" spans="1:13" x14ac:dyDescent="0.25">
      <c r="L37" s="201"/>
    </row>
    <row r="38" spans="1:13" x14ac:dyDescent="0.25">
      <c r="L38" s="201"/>
    </row>
  </sheetData>
  <mergeCells count="19">
    <mergeCell ref="G1:M1"/>
    <mergeCell ref="A27:A31"/>
    <mergeCell ref="B27:B31"/>
    <mergeCell ref="A4:A5"/>
    <mergeCell ref="B4:B5"/>
    <mergeCell ref="D4:L4"/>
    <mergeCell ref="C4:C5"/>
    <mergeCell ref="B7:B11"/>
    <mergeCell ref="A7:A11"/>
    <mergeCell ref="A2:M2"/>
    <mergeCell ref="A32:A36"/>
    <mergeCell ref="B32:B36"/>
    <mergeCell ref="A22:A26"/>
    <mergeCell ref="B22:B26"/>
    <mergeCell ref="M4:M5"/>
    <mergeCell ref="A12:A16"/>
    <mergeCell ref="B12:B16"/>
    <mergeCell ref="A17:A21"/>
    <mergeCell ref="B17:B21"/>
  </mergeCells>
  <pageMargins left="0.70866141732283472" right="0.70866141732283472" top="0.47244094488188981" bottom="0.70866141732283472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zoomScale="90" zoomScaleNormal="100" zoomScaleSheetLayoutView="90" workbookViewId="0">
      <selection activeCell="R9" sqref="R9"/>
    </sheetView>
  </sheetViews>
  <sheetFormatPr defaultRowHeight="15" x14ac:dyDescent="0.25"/>
  <cols>
    <col min="1" max="1" width="4" customWidth="1"/>
    <col min="2" max="2" width="12" customWidth="1"/>
    <col min="3" max="3" width="32.7109375" customWidth="1"/>
    <col min="4" max="4" width="12" style="11" customWidth="1"/>
    <col min="5" max="5" width="26" customWidth="1"/>
    <col min="6" max="6" width="8.85546875" customWidth="1"/>
    <col min="7" max="7" width="10.140625" customWidth="1"/>
    <col min="8" max="8" width="8" customWidth="1"/>
    <col min="9" max="9" width="10.28515625" customWidth="1"/>
    <col min="10" max="10" width="8.28515625" customWidth="1"/>
    <col min="11" max="11" width="10" customWidth="1"/>
  </cols>
  <sheetData>
    <row r="1" spans="1:13" ht="30" customHeight="1" x14ac:dyDescent="0.25">
      <c r="E1" s="335" t="s">
        <v>257</v>
      </c>
      <c r="F1" s="336"/>
      <c r="G1" s="336"/>
      <c r="H1" s="336"/>
      <c r="I1" s="336"/>
      <c r="J1" s="336"/>
      <c r="K1" s="336"/>
      <c r="L1" s="336"/>
    </row>
    <row r="2" spans="1:13" ht="18.75" x14ac:dyDescent="0.25">
      <c r="A2" s="342" t="s">
        <v>165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4" spans="1:13" ht="66" customHeight="1" x14ac:dyDescent="0.25">
      <c r="A4" s="339" t="s">
        <v>2</v>
      </c>
      <c r="B4" s="340" t="s">
        <v>23</v>
      </c>
      <c r="C4" s="340" t="s">
        <v>167</v>
      </c>
      <c r="D4" s="341" t="s">
        <v>27</v>
      </c>
      <c r="E4" s="340" t="s">
        <v>166</v>
      </c>
      <c r="F4" s="343" t="s">
        <v>24</v>
      </c>
      <c r="G4" s="343"/>
      <c r="H4" s="343"/>
      <c r="I4" s="343"/>
      <c r="J4" s="343"/>
      <c r="K4" s="343"/>
      <c r="L4" s="344"/>
      <c r="M4" s="344"/>
    </row>
    <row r="5" spans="1:13" x14ac:dyDescent="0.25">
      <c r="A5" s="339"/>
      <c r="B5" s="340"/>
      <c r="C5" s="340"/>
      <c r="D5" s="341"/>
      <c r="E5" s="340"/>
      <c r="F5" s="341" t="s">
        <v>112</v>
      </c>
      <c r="G5" s="341"/>
      <c r="H5" s="341" t="s">
        <v>113</v>
      </c>
      <c r="I5" s="341"/>
      <c r="J5" s="341" t="s">
        <v>114</v>
      </c>
      <c r="K5" s="341"/>
      <c r="L5" s="341" t="s">
        <v>115</v>
      </c>
      <c r="M5" s="341"/>
    </row>
    <row r="6" spans="1:13" ht="75" customHeight="1" x14ac:dyDescent="0.25">
      <c r="A6" s="339"/>
      <c r="B6" s="340"/>
      <c r="C6" s="340"/>
      <c r="D6" s="341"/>
      <c r="E6" s="340"/>
      <c r="F6" s="15" t="s">
        <v>25</v>
      </c>
      <c r="G6" s="15" t="s">
        <v>26</v>
      </c>
      <c r="H6" s="15" t="s">
        <v>25</v>
      </c>
      <c r="I6" s="15" t="s">
        <v>26</v>
      </c>
      <c r="J6" s="15" t="s">
        <v>25</v>
      </c>
      <c r="K6" s="15" t="s">
        <v>26</v>
      </c>
      <c r="L6" s="15" t="s">
        <v>25</v>
      </c>
      <c r="M6" s="15" t="s">
        <v>26</v>
      </c>
    </row>
    <row r="7" spans="1:13" x14ac:dyDescent="0.25">
      <c r="A7" s="16">
        <v>1</v>
      </c>
      <c r="B7" s="17">
        <v>2</v>
      </c>
      <c r="C7" s="17">
        <v>3</v>
      </c>
      <c r="D7" s="16">
        <v>4</v>
      </c>
      <c r="E7" s="17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234">
        <v>12</v>
      </c>
      <c r="M7" s="234">
        <v>13</v>
      </c>
    </row>
    <row r="8" spans="1:13" ht="52.5" customHeight="1" x14ac:dyDescent="0.25">
      <c r="A8" s="122" t="s">
        <v>37</v>
      </c>
      <c r="B8" s="109" t="s">
        <v>213</v>
      </c>
      <c r="C8" s="18" t="s">
        <v>212</v>
      </c>
      <c r="D8" s="121" t="s">
        <v>1</v>
      </c>
      <c r="E8" s="337" t="s">
        <v>214</v>
      </c>
      <c r="F8" s="97"/>
      <c r="G8" s="97"/>
      <c r="H8" s="97"/>
      <c r="I8" s="97"/>
      <c r="J8" s="97"/>
      <c r="K8" s="97"/>
      <c r="L8" s="97"/>
      <c r="M8" s="97"/>
    </row>
    <row r="9" spans="1:13" ht="143.25" customHeight="1" x14ac:dyDescent="0.25">
      <c r="A9" s="122" t="s">
        <v>14</v>
      </c>
      <c r="B9" s="109" t="s">
        <v>215</v>
      </c>
      <c r="C9" s="109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D9" s="121" t="s">
        <v>1</v>
      </c>
      <c r="E9" s="338"/>
      <c r="F9" s="123">
        <v>1</v>
      </c>
      <c r="G9" s="120">
        <v>26</v>
      </c>
      <c r="H9" s="123">
        <v>1</v>
      </c>
      <c r="I9" s="120">
        <v>26</v>
      </c>
      <c r="J9" s="123">
        <v>1</v>
      </c>
      <c r="K9" s="120">
        <v>26</v>
      </c>
      <c r="L9" s="123">
        <v>1</v>
      </c>
      <c r="M9" s="120">
        <v>26</v>
      </c>
    </row>
  </sheetData>
  <mergeCells count="13">
    <mergeCell ref="E1:L1"/>
    <mergeCell ref="E8:E9"/>
    <mergeCell ref="A4:A6"/>
    <mergeCell ref="B4:B6"/>
    <mergeCell ref="C4:C6"/>
    <mergeCell ref="D4:D6"/>
    <mergeCell ref="E4:E6"/>
    <mergeCell ref="F5:G5"/>
    <mergeCell ref="H5:I5"/>
    <mergeCell ref="J5:K5"/>
    <mergeCell ref="A2:K2"/>
    <mergeCell ref="F4:M4"/>
    <mergeCell ref="L5:M5"/>
  </mergeCells>
  <pageMargins left="0.70866141732283472" right="0.70866141732283472" top="0.47244094488188981" bottom="0.51181102362204722" header="0.31496062992125984" footer="0.31496062992125984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="90" zoomScaleNormal="100" zoomScaleSheetLayoutView="90" workbookViewId="0">
      <pane xSplit="4" ySplit="5" topLeftCell="E15" activePane="bottomRight" state="frozen"/>
      <selection pane="topRight" activeCell="D1" sqref="D1"/>
      <selection pane="bottomLeft" activeCell="A6" sqref="A6"/>
      <selection pane="bottomRight" activeCell="I18" sqref="I18"/>
    </sheetView>
  </sheetViews>
  <sheetFormatPr defaultRowHeight="12.75" x14ac:dyDescent="0.2"/>
  <cols>
    <col min="1" max="1" width="5.42578125" style="35" customWidth="1"/>
    <col min="2" max="2" width="38.85546875" style="35" customWidth="1"/>
    <col min="3" max="3" width="14.7109375" style="35" customWidth="1"/>
    <col min="4" max="4" width="13.28515625" style="35" customWidth="1"/>
    <col min="5" max="5" width="19.28515625" style="36" customWidth="1"/>
    <col min="6" max="6" width="37.42578125" style="37" customWidth="1"/>
    <col min="7" max="7" width="18" style="35" customWidth="1"/>
    <col min="8" max="8" width="14" style="38" customWidth="1"/>
    <col min="9" max="9" width="17.28515625" style="38" customWidth="1"/>
    <col min="10" max="10" width="19" style="35" customWidth="1"/>
    <col min="11" max="11" width="14.5703125" style="35" customWidth="1"/>
    <col min="12" max="16384" width="9.140625" style="35"/>
  </cols>
  <sheetData>
    <row r="1" spans="1:14" ht="27" customHeight="1" x14ac:dyDescent="0.25">
      <c r="G1" s="295" t="s">
        <v>258</v>
      </c>
      <c r="H1" s="355"/>
      <c r="I1" s="355"/>
      <c r="J1" s="355"/>
      <c r="K1" s="355"/>
      <c r="L1" s="355"/>
      <c r="M1" s="355"/>
      <c r="N1" s="355"/>
    </row>
    <row r="3" spans="1:14" ht="25.5" customHeight="1" x14ac:dyDescent="0.2">
      <c r="A3" s="348" t="s">
        <v>168</v>
      </c>
      <c r="B3" s="348"/>
      <c r="C3" s="348"/>
      <c r="D3" s="348"/>
      <c r="E3" s="348"/>
      <c r="F3" s="348"/>
      <c r="G3" s="348"/>
      <c r="H3" s="348"/>
      <c r="I3" s="348"/>
      <c r="J3" s="348"/>
    </row>
    <row r="5" spans="1:14" ht="63.75" x14ac:dyDescent="0.2">
      <c r="A5" s="31" t="s">
        <v>2</v>
      </c>
      <c r="B5" s="31" t="s">
        <v>38</v>
      </c>
      <c r="C5" s="78" t="s">
        <v>169</v>
      </c>
      <c r="D5" s="31" t="s">
        <v>220</v>
      </c>
      <c r="E5" s="13" t="s">
        <v>75</v>
      </c>
      <c r="F5" s="12" t="s">
        <v>28</v>
      </c>
      <c r="G5" s="34" t="s">
        <v>29</v>
      </c>
      <c r="H5" s="31" t="s">
        <v>247</v>
      </c>
      <c r="I5" s="33" t="s">
        <v>39</v>
      </c>
      <c r="J5" s="32" t="s">
        <v>30</v>
      </c>
    </row>
    <row r="6" spans="1:14" x14ac:dyDescent="0.2">
      <c r="A6" s="31">
        <v>1</v>
      </c>
      <c r="B6" s="13">
        <v>2</v>
      </c>
      <c r="C6" s="13">
        <v>3</v>
      </c>
      <c r="D6" s="13">
        <v>4</v>
      </c>
      <c r="E6" s="13">
        <v>5</v>
      </c>
      <c r="F6" s="12">
        <v>6</v>
      </c>
      <c r="G6" s="13">
        <v>7</v>
      </c>
      <c r="H6" s="31">
        <v>8</v>
      </c>
      <c r="I6" s="31">
        <v>9</v>
      </c>
      <c r="J6" s="31">
        <v>10</v>
      </c>
    </row>
    <row r="7" spans="1:14" x14ac:dyDescent="0.2">
      <c r="A7" s="78"/>
      <c r="B7" s="132" t="s">
        <v>265</v>
      </c>
      <c r="C7" s="13"/>
      <c r="D7" s="13"/>
      <c r="E7" s="13"/>
      <c r="F7" s="12"/>
      <c r="G7" s="13"/>
      <c r="H7" s="78"/>
      <c r="I7" s="78"/>
      <c r="J7" s="78"/>
    </row>
    <row r="8" spans="1:14" ht="204" x14ac:dyDescent="0.2">
      <c r="A8" s="78">
        <v>1</v>
      </c>
      <c r="B8" s="81" t="str">
        <f>'Показатели ГП'!B9</f>
        <v>Численность отдельных категорий граждан, проживающих на территории Оренбургской области, получивших дополнительные меры социальной поддержки</v>
      </c>
      <c r="C8" s="127" t="s">
        <v>0</v>
      </c>
      <c r="D8" s="78" t="str">
        <f>'Показатели ГП'!C9</f>
        <v>человек</v>
      </c>
      <c r="E8" s="13" t="s">
        <v>73</v>
      </c>
      <c r="F8" s="12" t="s">
        <v>74</v>
      </c>
      <c r="G8" s="21" t="s">
        <v>249</v>
      </c>
      <c r="H8" s="78" t="s">
        <v>1</v>
      </c>
      <c r="I8" s="62" t="s">
        <v>238</v>
      </c>
      <c r="J8" s="78" t="s">
        <v>32</v>
      </c>
    </row>
    <row r="9" spans="1:14" ht="78" customHeight="1" x14ac:dyDescent="0.2">
      <c r="A9" s="78">
        <v>2</v>
      </c>
      <c r="B9" s="81" t="str">
        <f>'Показатели ГП'!B10</f>
        <v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опрошенных инвалидов в Оренбургской области</v>
      </c>
      <c r="C9" s="127" t="s">
        <v>0</v>
      </c>
      <c r="D9" s="78" t="str">
        <f>'Показатели ГП'!C10</f>
        <v>процентов</v>
      </c>
      <c r="E9" s="13" t="s">
        <v>31</v>
      </c>
      <c r="F9" s="12" t="s">
        <v>71</v>
      </c>
      <c r="G9" s="21" t="s">
        <v>44</v>
      </c>
      <c r="H9" s="78" t="s">
        <v>1</v>
      </c>
      <c r="I9" s="98" t="s">
        <v>243</v>
      </c>
      <c r="J9" s="78" t="s">
        <v>32</v>
      </c>
    </row>
    <row r="10" spans="1:14" ht="131.25" customHeight="1" x14ac:dyDescent="0.2">
      <c r="A10" s="78">
        <v>3</v>
      </c>
      <c r="B10" s="81" t="str">
        <f>'Показатели ГП'!B11</f>
        <v>Доля инвалидов (их законных или уполномоченных представителей), удовлетворенных качеством предоставления реабилитационных и (или) абилитационных мероприятий (услуг), в общей численности опрошенных инвалидов (их законных или уполномоченных представителей), получивших реабилитационные и (или) абилитационные мероприятия (услуги)</v>
      </c>
      <c r="C10" s="127" t="s">
        <v>0</v>
      </c>
      <c r="D10" s="78" t="str">
        <f>'Показатели ГП'!C11</f>
        <v>процентов</v>
      </c>
      <c r="E10" s="13" t="s">
        <v>31</v>
      </c>
      <c r="F10" s="28" t="s">
        <v>72</v>
      </c>
      <c r="G10" s="21" t="s">
        <v>44</v>
      </c>
      <c r="H10" s="78" t="s">
        <v>1</v>
      </c>
      <c r="I10" s="62" t="s">
        <v>79</v>
      </c>
      <c r="J10" s="78" t="s">
        <v>32</v>
      </c>
    </row>
    <row r="11" spans="1:14" ht="103.5" customHeight="1" x14ac:dyDescent="0.2">
      <c r="A11" s="78">
        <v>4</v>
      </c>
      <c r="B11" s="81" t="str">
        <f>'Показатели ГП'!B12</f>
        <v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v>
      </c>
      <c r="C11" s="127" t="s">
        <v>346</v>
      </c>
      <c r="D11" s="78" t="str">
        <f>'Показатели ГП'!C12</f>
        <v>процентов</v>
      </c>
      <c r="E11" s="13" t="s">
        <v>246</v>
      </c>
      <c r="F11" s="28" t="s">
        <v>49</v>
      </c>
      <c r="G11" s="30" t="s">
        <v>76</v>
      </c>
      <c r="H11" s="78" t="s">
        <v>77</v>
      </c>
      <c r="I11" s="98" t="s">
        <v>248</v>
      </c>
      <c r="J11" s="78" t="s">
        <v>32</v>
      </c>
    </row>
    <row r="12" spans="1:14" ht="84.75" customHeight="1" x14ac:dyDescent="0.2">
      <c r="A12" s="78">
        <v>5</v>
      </c>
      <c r="B12" s="81" t="str">
        <f>'Показатели ГП'!B13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  <c r="C12" s="127" t="s">
        <v>346</v>
      </c>
      <c r="D12" s="78" t="str">
        <f>'Показатели ГП'!C13</f>
        <v>процентов</v>
      </c>
      <c r="E12" s="13" t="s">
        <v>246</v>
      </c>
      <c r="F12" s="28" t="str">
        <f>B12</f>
        <v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</v>
      </c>
      <c r="G12" s="30" t="s">
        <v>76</v>
      </c>
      <c r="H12" s="78" t="s">
        <v>77</v>
      </c>
      <c r="I12" s="98" t="s">
        <v>248</v>
      </c>
      <c r="J12" s="78" t="s">
        <v>32</v>
      </c>
    </row>
    <row r="13" spans="1:14" ht="75.75" customHeight="1" x14ac:dyDescent="0.2">
      <c r="A13" s="78">
        <v>6</v>
      </c>
      <c r="B13" s="81" t="str">
        <f>'Показатели ГП'!B14</f>
        <v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v>
      </c>
      <c r="C13" s="127" t="s">
        <v>237</v>
      </c>
      <c r="D13" s="78" t="str">
        <f>'Показатели ГП'!C14</f>
        <v>процентов</v>
      </c>
      <c r="E13" s="13" t="s">
        <v>31</v>
      </c>
      <c r="F13" s="12" t="s">
        <v>293</v>
      </c>
      <c r="G13" s="21" t="s">
        <v>44</v>
      </c>
      <c r="H13" s="78" t="s">
        <v>1</v>
      </c>
      <c r="I13" s="62" t="s">
        <v>307</v>
      </c>
      <c r="J13" s="78" t="s">
        <v>32</v>
      </c>
    </row>
    <row r="14" spans="1:14" ht="63.75" x14ac:dyDescent="0.2">
      <c r="A14" s="78">
        <v>7</v>
      </c>
      <c r="B14" s="87" t="str">
        <f>'Показатели ГП'!B15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  <c r="C14" s="127" t="s">
        <v>346</v>
      </c>
      <c r="D14" s="84" t="s">
        <v>7</v>
      </c>
      <c r="E14" s="13" t="s">
        <v>246</v>
      </c>
      <c r="F14" s="85" t="str">
        <f>B14</f>
        <v>Доля детей-инвалидов в возрасте от 5 до 18 лет, получающих дополнительное образование, в общей численности детей-инвалидов такого возраста</v>
      </c>
      <c r="G14" s="30" t="s">
        <v>76</v>
      </c>
      <c r="H14" s="78" t="s">
        <v>77</v>
      </c>
      <c r="I14" s="98" t="s">
        <v>248</v>
      </c>
      <c r="J14" s="78" t="s">
        <v>32</v>
      </c>
    </row>
    <row r="15" spans="1:14" ht="63.75" x14ac:dyDescent="0.2">
      <c r="A15" s="78">
        <v>8</v>
      </c>
      <c r="B15" s="87" t="str">
        <f>'Показатели ГП'!B16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  <c r="C15" s="127" t="s">
        <v>346</v>
      </c>
      <c r="D15" s="84" t="s">
        <v>130</v>
      </c>
      <c r="E15" s="13" t="s">
        <v>246</v>
      </c>
      <c r="F15" s="86" t="str">
        <f>B15</f>
        <v>Количество созданных базовых профессиональных образовательных организаций, обеспечивающих поддержку региональной системы инклюзивного среднего профессионального образования</v>
      </c>
      <c r="G15" s="30" t="s">
        <v>76</v>
      </c>
      <c r="H15" s="78" t="s">
        <v>77</v>
      </c>
      <c r="I15" s="98" t="s">
        <v>248</v>
      </c>
      <c r="J15" s="78" t="s">
        <v>32</v>
      </c>
    </row>
    <row r="16" spans="1:14" ht="15" x14ac:dyDescent="0.2">
      <c r="A16" s="349" t="str">
        <f>'Мероприятия (результаты)'!A8:M8</f>
        <v xml:space="preserve">Комплекс процессных мероприятий «Реализация дополнительных мер социальной поддержки отдельных категорий граждан, проживающих на территории Оренбургской области»
</v>
      </c>
      <c r="B16" s="350"/>
      <c r="C16" s="350"/>
      <c r="D16" s="350"/>
      <c r="E16" s="350"/>
      <c r="F16" s="350"/>
      <c r="G16" s="350"/>
      <c r="H16" s="350"/>
      <c r="I16" s="350"/>
      <c r="J16" s="351"/>
    </row>
    <row r="17" spans="1:13" ht="246" customHeight="1" x14ac:dyDescent="0.2">
      <c r="A17" s="78">
        <v>9</v>
      </c>
      <c r="B17" s="87" t="str">
        <f>'Мероприятия (результаты)'!B10</f>
        <v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v>
      </c>
      <c r="C17" s="128" t="s">
        <v>228</v>
      </c>
      <c r="D17" s="84" t="s">
        <v>8</v>
      </c>
      <c r="E17" s="13" t="s">
        <v>368</v>
      </c>
      <c r="F17" s="86" t="s">
        <v>369</v>
      </c>
      <c r="G17" s="30" t="s">
        <v>76</v>
      </c>
      <c r="H17" s="78" t="s">
        <v>1</v>
      </c>
      <c r="I17" s="98" t="s">
        <v>370</v>
      </c>
      <c r="J17" s="78" t="s">
        <v>32</v>
      </c>
    </row>
    <row r="18" spans="1:13" ht="121.5" customHeight="1" x14ac:dyDescent="0.2">
      <c r="A18" s="78">
        <v>10</v>
      </c>
      <c r="B18" s="87" t="str">
        <f>'Мероприятия (результаты)'!B11</f>
        <v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v>
      </c>
      <c r="C18" s="128" t="s">
        <v>228</v>
      </c>
      <c r="D18" s="84" t="s">
        <v>8</v>
      </c>
      <c r="E18" s="13" t="s">
        <v>279</v>
      </c>
      <c r="F18" s="86" t="s">
        <v>283</v>
      </c>
      <c r="G18" s="30" t="s">
        <v>76</v>
      </c>
      <c r="H18" s="78" t="s">
        <v>1</v>
      </c>
      <c r="I18" s="98" t="s">
        <v>277</v>
      </c>
      <c r="J18" s="78" t="s">
        <v>32</v>
      </c>
    </row>
    <row r="19" spans="1:13" ht="109.5" customHeight="1" x14ac:dyDescent="0.2">
      <c r="A19" s="78">
        <v>11</v>
      </c>
      <c r="B19" s="87" t="str">
        <f>'Мероприятия (результаты)'!B12</f>
        <v xml:space="preserve">Результат 3 "Областная ежеквартальная надбавка детям-инвалидам выплачена в установленные сроки и в установленном размере"
</v>
      </c>
      <c r="C19" s="128" t="s">
        <v>228</v>
      </c>
      <c r="D19" s="84" t="s">
        <v>8</v>
      </c>
      <c r="E19" s="13" t="s">
        <v>316</v>
      </c>
      <c r="F19" s="86" t="s">
        <v>280</v>
      </c>
      <c r="G19" s="30" t="s">
        <v>76</v>
      </c>
      <c r="H19" s="29" t="s">
        <v>1</v>
      </c>
      <c r="I19" s="98" t="s">
        <v>278</v>
      </c>
      <c r="J19" s="78" t="s">
        <v>32</v>
      </c>
    </row>
    <row r="20" spans="1:13" ht="164.25" customHeight="1" x14ac:dyDescent="0.2">
      <c r="A20" s="78">
        <v>12</v>
      </c>
      <c r="B20" s="87" t="str">
        <f>'Мероприятия (результаты)'!B13</f>
        <v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v>
      </c>
      <c r="C20" s="128" t="s">
        <v>228</v>
      </c>
      <c r="D20" s="84" t="s">
        <v>8</v>
      </c>
      <c r="E20" s="13" t="s">
        <v>281</v>
      </c>
      <c r="F20" s="134" t="s">
        <v>282</v>
      </c>
      <c r="G20" s="30" t="s">
        <v>76</v>
      </c>
      <c r="H20" s="29" t="s">
        <v>1</v>
      </c>
      <c r="I20" s="98" t="s">
        <v>278</v>
      </c>
      <c r="J20" s="78" t="s">
        <v>32</v>
      </c>
    </row>
    <row r="21" spans="1:13" ht="15" x14ac:dyDescent="0.2">
      <c r="A21" s="349" t="s">
        <v>210</v>
      </c>
      <c r="B21" s="350"/>
      <c r="C21" s="350"/>
      <c r="D21" s="350"/>
      <c r="E21" s="350"/>
      <c r="F21" s="350"/>
      <c r="G21" s="350"/>
      <c r="H21" s="350"/>
      <c r="I21" s="350"/>
      <c r="J21" s="351"/>
    </row>
    <row r="22" spans="1:13" ht="165.75" x14ac:dyDescent="0.2">
      <c r="A22" s="78">
        <v>13</v>
      </c>
      <c r="B22" s="109" t="str">
        <f>'Мероприятия (результаты)'!B16</f>
        <v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v>
      </c>
      <c r="C22" s="105" t="s">
        <v>228</v>
      </c>
      <c r="D22" s="84" t="s">
        <v>129</v>
      </c>
      <c r="E22" s="133" t="s">
        <v>286</v>
      </c>
      <c r="F22" s="109" t="s">
        <v>285</v>
      </c>
      <c r="G22" s="30" t="s">
        <v>76</v>
      </c>
      <c r="H22" s="78" t="s">
        <v>1</v>
      </c>
      <c r="I22" s="98" t="s">
        <v>284</v>
      </c>
      <c r="J22" s="78" t="s">
        <v>32</v>
      </c>
    </row>
    <row r="23" spans="1:13" ht="168.75" customHeight="1" x14ac:dyDescent="0.2">
      <c r="A23" s="78">
        <v>14</v>
      </c>
      <c r="B23" s="109" t="str">
        <f>'Мероприятия (результаты)'!B17</f>
        <v>Результат 2 "Организован и проведен ежегодный областной фестиваль художественного творчества «Вместе мы сможем больше!»</v>
      </c>
      <c r="C23" s="105" t="s">
        <v>228</v>
      </c>
      <c r="D23" s="84" t="s">
        <v>130</v>
      </c>
      <c r="E23" s="133" t="s">
        <v>287</v>
      </c>
      <c r="F23" s="109" t="s">
        <v>288</v>
      </c>
      <c r="G23" s="30" t="s">
        <v>76</v>
      </c>
      <c r="H23" s="78" t="s">
        <v>1</v>
      </c>
      <c r="I23" s="109" t="s">
        <v>314</v>
      </c>
      <c r="J23" s="78" t="s">
        <v>32</v>
      </c>
    </row>
    <row r="24" spans="1:13" ht="125.25" customHeight="1" x14ac:dyDescent="0.2">
      <c r="A24" s="78">
        <v>15</v>
      </c>
      <c r="B24" s="109" t="str">
        <f>'Мероприятия (результаты)'!B18</f>
        <v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v>
      </c>
      <c r="C24" s="105" t="s">
        <v>228</v>
      </c>
      <c r="D24" s="84" t="s">
        <v>7</v>
      </c>
      <c r="E24" s="13" t="s">
        <v>291</v>
      </c>
      <c r="F24" s="86" t="s">
        <v>289</v>
      </c>
      <c r="G24" s="30" t="s">
        <v>76</v>
      </c>
      <c r="H24" s="135" t="s">
        <v>1</v>
      </c>
      <c r="I24" s="133" t="s">
        <v>290</v>
      </c>
      <c r="J24" s="78" t="s">
        <v>32</v>
      </c>
    </row>
    <row r="25" spans="1:13" ht="180.75" customHeight="1" x14ac:dyDescent="0.2">
      <c r="A25" s="78">
        <v>16</v>
      </c>
      <c r="B25" s="87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C25" s="84" t="s">
        <v>228</v>
      </c>
      <c r="D25" s="84" t="s">
        <v>7</v>
      </c>
      <c r="E25" s="13" t="s">
        <v>31</v>
      </c>
      <c r="F25" s="85" t="s">
        <v>181</v>
      </c>
      <c r="G25" s="30" t="s">
        <v>76</v>
      </c>
      <c r="H25" s="78" t="s">
        <v>1</v>
      </c>
      <c r="I25" s="116" t="s">
        <v>250</v>
      </c>
      <c r="J25" s="115" t="s">
        <v>182</v>
      </c>
    </row>
    <row r="26" spans="1:13" ht="21" customHeight="1" x14ac:dyDescent="0.2">
      <c r="A26" s="356" t="str">
        <f>'Мероприятия (результаты)'!A20:M20</f>
        <v xml:space="preserve">Комплекс процессных мероприятий 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B26" s="357"/>
      <c r="C26" s="357"/>
      <c r="D26" s="357"/>
      <c r="E26" s="357"/>
      <c r="F26" s="357"/>
      <c r="G26" s="357"/>
      <c r="H26" s="357"/>
      <c r="I26" s="357"/>
      <c r="J26" s="358"/>
    </row>
    <row r="27" spans="1:13" ht="209.25" customHeight="1" x14ac:dyDescent="0.2">
      <c r="A27" s="78">
        <v>17</v>
      </c>
      <c r="B27" s="87" t="str">
        <f>'Мероприятия (результаты)'!B22</f>
        <v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v>
      </c>
      <c r="C27" s="84" t="s">
        <v>228</v>
      </c>
      <c r="D27" s="84" t="s">
        <v>130</v>
      </c>
      <c r="E27" s="13" t="s">
        <v>294</v>
      </c>
      <c r="F27" s="85" t="s">
        <v>295</v>
      </c>
      <c r="G27" s="21" t="s">
        <v>44</v>
      </c>
      <c r="H27" s="78" t="s">
        <v>1</v>
      </c>
      <c r="I27" s="62" t="s">
        <v>303</v>
      </c>
      <c r="J27" s="78" t="s">
        <v>32</v>
      </c>
    </row>
    <row r="28" spans="1:13" ht="98.25" customHeight="1" x14ac:dyDescent="0.2">
      <c r="A28" s="78">
        <v>18</v>
      </c>
      <c r="B28" s="87" t="str">
        <f>'Мероприятия (результаты)'!B23</f>
        <v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v>
      </c>
      <c r="C28" s="84" t="s">
        <v>228</v>
      </c>
      <c r="D28" s="84" t="s">
        <v>130</v>
      </c>
      <c r="E28" s="13" t="s">
        <v>325</v>
      </c>
      <c r="F28" s="85" t="s">
        <v>326</v>
      </c>
      <c r="G28" s="30" t="s">
        <v>76</v>
      </c>
      <c r="H28" s="98" t="s">
        <v>78</v>
      </c>
      <c r="I28" s="98" t="s">
        <v>276</v>
      </c>
      <c r="J28" s="78" t="s">
        <v>32</v>
      </c>
    </row>
    <row r="29" spans="1:13" ht="76.5" customHeight="1" x14ac:dyDescent="0.2">
      <c r="A29" s="78">
        <v>19</v>
      </c>
      <c r="B29" s="87" t="str">
        <f>'Мероприятия (результаты)'!B24</f>
        <v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v>
      </c>
      <c r="C29" s="84" t="s">
        <v>228</v>
      </c>
      <c r="D29" s="128" t="str">
        <f>'Мероприятия (результаты)'!D24</f>
        <v>процентов</v>
      </c>
      <c r="E29" s="13" t="s">
        <v>298</v>
      </c>
      <c r="F29" s="85" t="s">
        <v>297</v>
      </c>
      <c r="G29" s="30" t="s">
        <v>76</v>
      </c>
      <c r="H29" s="98" t="s">
        <v>78</v>
      </c>
      <c r="I29" s="98" t="s">
        <v>276</v>
      </c>
      <c r="J29" s="78" t="s">
        <v>32</v>
      </c>
    </row>
    <row r="30" spans="1:13" ht="187.5" customHeight="1" x14ac:dyDescent="0.2">
      <c r="A30" s="78">
        <v>20</v>
      </c>
      <c r="B30" s="87" t="str">
        <f>'Мероприятия (результаты)'!B25</f>
        <v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v>
      </c>
      <c r="C30" s="84" t="s">
        <v>228</v>
      </c>
      <c r="D30" s="84" t="s">
        <v>130</v>
      </c>
      <c r="E30" s="13" t="s">
        <v>299</v>
      </c>
      <c r="F30" s="85" t="s">
        <v>302</v>
      </c>
      <c r="G30" s="21" t="s">
        <v>44</v>
      </c>
      <c r="H30" s="78" t="s">
        <v>1</v>
      </c>
      <c r="I30" s="62" t="s">
        <v>292</v>
      </c>
      <c r="J30" s="78" t="s">
        <v>32</v>
      </c>
      <c r="M30" s="136"/>
    </row>
    <row r="31" spans="1:13" s="146" customFormat="1" ht="117.75" customHeight="1" x14ac:dyDescent="0.2">
      <c r="A31" s="142">
        <v>21</v>
      </c>
      <c r="B31" s="155" t="str">
        <f>'Мероприятия (результаты)'!B26</f>
        <v xml:space="preserve">Результат 5  "Реализованы мероприятия по повышению уровня доступности государственных учреждений системы здравоохранения Оренбургской области"                      </v>
      </c>
      <c r="C31" s="153" t="s">
        <v>228</v>
      </c>
      <c r="D31" s="153" t="s">
        <v>130</v>
      </c>
      <c r="E31" s="143" t="s">
        <v>323</v>
      </c>
      <c r="F31" s="154" t="s">
        <v>324</v>
      </c>
      <c r="G31" s="30" t="s">
        <v>76</v>
      </c>
      <c r="H31" s="98" t="s">
        <v>327</v>
      </c>
      <c r="I31" s="98" t="s">
        <v>328</v>
      </c>
      <c r="J31" s="142" t="s">
        <v>32</v>
      </c>
      <c r="M31" s="136"/>
    </row>
    <row r="32" spans="1:13" s="146" customFormat="1" ht="18.75" customHeight="1" x14ac:dyDescent="0.25">
      <c r="A32" s="352" t="s">
        <v>60</v>
      </c>
      <c r="B32" s="353"/>
      <c r="C32" s="353"/>
      <c r="D32" s="353"/>
      <c r="E32" s="353"/>
      <c r="F32" s="353"/>
      <c r="G32" s="353"/>
      <c r="H32" s="353"/>
      <c r="I32" s="353"/>
      <c r="J32" s="354"/>
      <c r="M32" s="136"/>
    </row>
    <row r="33" spans="1:13" s="146" customFormat="1" ht="117.75" customHeight="1" x14ac:dyDescent="0.2">
      <c r="A33" s="160">
        <v>22</v>
      </c>
      <c r="B33" s="155" t="str">
        <f>'Мероприятия (результаты)'!B29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33" s="127" t="s">
        <v>360</v>
      </c>
      <c r="D33" s="153" t="s">
        <v>130</v>
      </c>
      <c r="E33" s="143" t="s">
        <v>300</v>
      </c>
      <c r="F33" s="155" t="s">
        <v>229</v>
      </c>
      <c r="G33" s="30" t="s">
        <v>76</v>
      </c>
      <c r="H33" s="160" t="s">
        <v>77</v>
      </c>
      <c r="I33" s="98" t="s">
        <v>248</v>
      </c>
      <c r="J33" s="160" t="s">
        <v>32</v>
      </c>
      <c r="M33" s="136"/>
    </row>
    <row r="34" spans="1:13" ht="15" x14ac:dyDescent="0.25">
      <c r="A34" s="352" t="s">
        <v>318</v>
      </c>
      <c r="B34" s="353"/>
      <c r="C34" s="353"/>
      <c r="D34" s="353"/>
      <c r="E34" s="353"/>
      <c r="F34" s="353"/>
      <c r="G34" s="353"/>
      <c r="H34" s="353"/>
      <c r="I34" s="353"/>
      <c r="J34" s="354"/>
    </row>
    <row r="35" spans="1:13" ht="194.25" customHeight="1" x14ac:dyDescent="0.2">
      <c r="A35" s="78">
        <v>23</v>
      </c>
      <c r="B35" s="87" t="str">
        <f>'Мероприятия (результаты)'!B29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35" s="127" t="s">
        <v>228</v>
      </c>
      <c r="D35" s="84" t="s">
        <v>130</v>
      </c>
      <c r="E35" s="13" t="s">
        <v>300</v>
      </c>
      <c r="F35" s="87" t="s">
        <v>229</v>
      </c>
      <c r="G35" s="30" t="s">
        <v>76</v>
      </c>
      <c r="H35" s="78" t="s">
        <v>77</v>
      </c>
      <c r="I35" s="98" t="s">
        <v>248</v>
      </c>
      <c r="J35" s="78" t="s">
        <v>32</v>
      </c>
    </row>
    <row r="36" spans="1:13" ht="32.25" customHeight="1" x14ac:dyDescent="0.2">
      <c r="A36" s="345" t="s">
        <v>211</v>
      </c>
      <c r="B36" s="346"/>
      <c r="C36" s="346"/>
      <c r="D36" s="346"/>
      <c r="E36" s="346"/>
      <c r="F36" s="346"/>
      <c r="G36" s="346"/>
      <c r="H36" s="346"/>
      <c r="I36" s="346"/>
      <c r="J36" s="347"/>
    </row>
    <row r="37" spans="1:13" ht="103.5" customHeight="1" x14ac:dyDescent="0.2">
      <c r="A37" s="78">
        <v>24</v>
      </c>
      <c r="B37" s="87" t="str">
        <f>'Мероприятия (результаты)'!B35</f>
        <v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v>
      </c>
      <c r="C37" s="84" t="s">
        <v>228</v>
      </c>
      <c r="D37" s="84" t="s">
        <v>7</v>
      </c>
      <c r="E37" s="13" t="s">
        <v>31</v>
      </c>
      <c r="F37" s="85" t="s">
        <v>180</v>
      </c>
      <c r="G37" s="21" t="s">
        <v>76</v>
      </c>
      <c r="H37" s="29" t="s">
        <v>1</v>
      </c>
      <c r="I37" s="98" t="s">
        <v>251</v>
      </c>
      <c r="J37" s="78" t="s">
        <v>32</v>
      </c>
    </row>
    <row r="38" spans="1:13" ht="89.25" x14ac:dyDescent="0.2">
      <c r="A38" s="78">
        <v>25</v>
      </c>
      <c r="B38" s="87" t="str">
        <f>'Мероприятия (результаты)'!B36</f>
        <v>Результат 2 "Доля трудоустроенных инвалидов из числа инвалидов, обратившихся в органы службы занятости за содействием в поиске подходящей работы"</v>
      </c>
      <c r="C38" s="84" t="s">
        <v>228</v>
      </c>
      <c r="D38" s="84" t="s">
        <v>7</v>
      </c>
      <c r="E38" s="13" t="s">
        <v>301</v>
      </c>
      <c r="F38" s="85" t="s">
        <v>296</v>
      </c>
      <c r="G38" s="30" t="s">
        <v>76</v>
      </c>
      <c r="H38" s="98" t="s">
        <v>244</v>
      </c>
      <c r="I38" s="98" t="s">
        <v>245</v>
      </c>
      <c r="J38" s="78" t="s">
        <v>32</v>
      </c>
    </row>
  </sheetData>
  <mergeCells count="8">
    <mergeCell ref="A36:J36"/>
    <mergeCell ref="A3:J3"/>
    <mergeCell ref="A21:J21"/>
    <mergeCell ref="A34:J34"/>
    <mergeCell ref="G1:N1"/>
    <mergeCell ref="A16:J16"/>
    <mergeCell ref="A26:J26"/>
    <mergeCell ref="A32:J3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BreakPreview" zoomScaleNormal="100" zoomScaleSheetLayoutView="100" workbookViewId="0">
      <selection activeCell="B52" sqref="B52:C52"/>
    </sheetView>
  </sheetViews>
  <sheetFormatPr defaultRowHeight="15.75" x14ac:dyDescent="0.25"/>
  <cols>
    <col min="1" max="1" width="9.28515625" style="40" customWidth="1"/>
    <col min="2" max="2" width="60" style="40" customWidth="1"/>
    <col min="3" max="3" width="43.28515625" style="42" customWidth="1"/>
    <col min="4" max="4" width="50.5703125" style="40" customWidth="1"/>
    <col min="5" max="16384" width="9.140625" style="23"/>
  </cols>
  <sheetData>
    <row r="1" spans="1:11" ht="24" customHeight="1" x14ac:dyDescent="0.25">
      <c r="C1" s="295" t="s">
        <v>259</v>
      </c>
      <c r="D1" s="355"/>
      <c r="E1" s="355"/>
      <c r="F1" s="355"/>
      <c r="G1" s="355"/>
      <c r="H1" s="355"/>
      <c r="I1" s="355"/>
      <c r="J1" s="355"/>
      <c r="K1" s="355"/>
    </row>
    <row r="3" spans="1:11" ht="15" customHeight="1" x14ac:dyDescent="0.25">
      <c r="A3" s="361" t="s">
        <v>36</v>
      </c>
      <c r="B3" s="361"/>
      <c r="C3" s="361"/>
      <c r="D3" s="361"/>
    </row>
    <row r="5" spans="1:11" ht="15.75" customHeight="1" x14ac:dyDescent="0.25">
      <c r="A5" s="362" t="s">
        <v>2</v>
      </c>
      <c r="B5" s="363" t="s">
        <v>124</v>
      </c>
      <c r="C5" s="362" t="s">
        <v>221</v>
      </c>
      <c r="D5" s="19" t="s">
        <v>33</v>
      </c>
    </row>
    <row r="6" spans="1:11" ht="33.75" customHeight="1" x14ac:dyDescent="0.25">
      <c r="A6" s="362"/>
      <c r="B6" s="364"/>
      <c r="C6" s="362"/>
      <c r="D6" s="19" t="s">
        <v>222</v>
      </c>
    </row>
    <row r="7" spans="1:11" x14ac:dyDescent="0.25">
      <c r="A7" s="68">
        <v>1</v>
      </c>
      <c r="B7" s="67">
        <v>2</v>
      </c>
      <c r="C7" s="68">
        <v>3</v>
      </c>
      <c r="D7" s="68">
        <v>4</v>
      </c>
    </row>
    <row r="8" spans="1:11" s="66" customFormat="1" ht="49.5" customHeight="1" x14ac:dyDescent="0.25">
      <c r="A8" s="69" t="s">
        <v>37</v>
      </c>
      <c r="B8" s="278" t="str">
        <f>'Структура ГП'!B8:D8</f>
        <v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v>
      </c>
      <c r="C8" s="367"/>
      <c r="D8" s="92" t="s">
        <v>128</v>
      </c>
    </row>
    <row r="9" spans="1:11" ht="30.75" customHeight="1" x14ac:dyDescent="0.25">
      <c r="A9" s="41" t="s">
        <v>14</v>
      </c>
      <c r="B9" s="359" t="str">
        <f>'Структура ГП'!B10</f>
        <v>Задача "Обеспечение социальных гарантий отдельным категориям граждан, повышение их социальной защищенности и уровня жизни"</v>
      </c>
      <c r="C9" s="366"/>
      <c r="D9" s="358"/>
    </row>
    <row r="10" spans="1:11" ht="52.5" customHeight="1" x14ac:dyDescent="0.25">
      <c r="A10" s="89" t="s">
        <v>34</v>
      </c>
      <c r="B10" s="359" t="str">
        <f>'Мероприятия (результаты)'!B10</f>
        <v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v>
      </c>
      <c r="C10" s="358"/>
      <c r="D10" s="79" t="s">
        <v>145</v>
      </c>
    </row>
    <row r="11" spans="1:11" s="80" customFormat="1" ht="85.5" customHeight="1" x14ac:dyDescent="0.25">
      <c r="A11" s="41" t="s">
        <v>187</v>
      </c>
      <c r="B11" s="79" t="s">
        <v>154</v>
      </c>
      <c r="C11" s="73" t="s">
        <v>155</v>
      </c>
      <c r="D11" s="79" t="s">
        <v>145</v>
      </c>
    </row>
    <row r="12" spans="1:11" ht="48" customHeight="1" x14ac:dyDescent="0.25">
      <c r="A12" s="41" t="s">
        <v>136</v>
      </c>
      <c r="B12" s="359" t="str">
        <f>'Мероприятия (результаты)'!B11</f>
        <v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v>
      </c>
      <c r="C12" s="358"/>
      <c r="D12" s="79" t="s">
        <v>145</v>
      </c>
    </row>
    <row r="13" spans="1:11" s="80" customFormat="1" ht="82.5" customHeight="1" x14ac:dyDescent="0.25">
      <c r="A13" s="41" t="s">
        <v>188</v>
      </c>
      <c r="B13" s="79" t="s">
        <v>153</v>
      </c>
      <c r="C13" s="131" t="s">
        <v>242</v>
      </c>
      <c r="D13" s="79" t="s">
        <v>145</v>
      </c>
    </row>
    <row r="14" spans="1:11" ht="48.75" customHeight="1" x14ac:dyDescent="0.25">
      <c r="A14" s="41" t="s">
        <v>137</v>
      </c>
      <c r="B14" s="359" t="str">
        <f>'Мероприятия (результаты)'!B12</f>
        <v xml:space="preserve">Результат 3 "Областная ежеквартальная надбавка детям-инвалидам выплачена в установленные сроки и в установленном размере"
</v>
      </c>
      <c r="C14" s="358"/>
      <c r="D14" s="79" t="s">
        <v>151</v>
      </c>
    </row>
    <row r="15" spans="1:11" s="88" customFormat="1" ht="68.25" customHeight="1" x14ac:dyDescent="0.25">
      <c r="A15" s="41" t="s">
        <v>189</v>
      </c>
      <c r="B15" s="79" t="s">
        <v>146</v>
      </c>
      <c r="C15" s="74" t="s">
        <v>150</v>
      </c>
      <c r="D15" s="79" t="s">
        <v>151</v>
      </c>
    </row>
    <row r="16" spans="1:11" s="80" customFormat="1" ht="66.75" customHeight="1" x14ac:dyDescent="0.25">
      <c r="A16" s="41" t="s">
        <v>190</v>
      </c>
      <c r="B16" s="9" t="s">
        <v>147</v>
      </c>
      <c r="C16" s="74" t="s">
        <v>149</v>
      </c>
      <c r="D16" s="79" t="s">
        <v>151</v>
      </c>
    </row>
    <row r="17" spans="1:4" ht="54.75" customHeight="1" x14ac:dyDescent="0.25">
      <c r="A17" s="41" t="s">
        <v>138</v>
      </c>
      <c r="B17" s="359" t="str">
        <f>'Мероприятия (результаты)'!B13</f>
        <v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v>
      </c>
      <c r="C17" s="358"/>
      <c r="D17" s="79" t="s">
        <v>151</v>
      </c>
    </row>
    <row r="18" spans="1:4" ht="63" x14ac:dyDescent="0.25">
      <c r="A18" s="41" t="s">
        <v>191</v>
      </c>
      <c r="B18" s="79" t="s">
        <v>146</v>
      </c>
      <c r="C18" s="74" t="s">
        <v>152</v>
      </c>
      <c r="D18" s="79" t="s">
        <v>151</v>
      </c>
    </row>
    <row r="19" spans="1:4" s="66" customFormat="1" ht="54.75" customHeight="1" x14ac:dyDescent="0.25">
      <c r="A19" s="41" t="s">
        <v>192</v>
      </c>
      <c r="B19" s="9" t="s">
        <v>147</v>
      </c>
      <c r="C19" s="74" t="s">
        <v>148</v>
      </c>
      <c r="D19" s="79" t="s">
        <v>151</v>
      </c>
    </row>
    <row r="20" spans="1:4" ht="50.25" customHeight="1" x14ac:dyDescent="0.25">
      <c r="A20" s="41" t="s">
        <v>40</v>
      </c>
      <c r="B20" s="359" t="str">
        <f>'Структура ГП'!B11:D11</f>
        <v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v>
      </c>
      <c r="C20" s="358"/>
      <c r="D20" s="92" t="s">
        <v>128</v>
      </c>
    </row>
    <row r="21" spans="1:4" ht="29.25" customHeight="1" x14ac:dyDescent="0.25">
      <c r="A21" s="41" t="s">
        <v>15</v>
      </c>
      <c r="B21" s="359" t="str">
        <f>'Структура ГП'!B13</f>
        <v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v>
      </c>
      <c r="C21" s="357"/>
      <c r="D21" s="358"/>
    </row>
    <row r="22" spans="1:4" s="80" customFormat="1" ht="54" customHeight="1" x14ac:dyDescent="0.25">
      <c r="A22" s="41" t="s">
        <v>35</v>
      </c>
      <c r="B22" s="359" t="str">
        <f>'Мероприятия (результаты)'!B16</f>
        <v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v>
      </c>
      <c r="C22" s="357"/>
      <c r="D22" s="79" t="s">
        <v>145</v>
      </c>
    </row>
    <row r="23" spans="1:4" s="80" customFormat="1" ht="65.25" customHeight="1" x14ac:dyDescent="0.25">
      <c r="A23" s="41" t="s">
        <v>193</v>
      </c>
      <c r="B23" s="79" t="s">
        <v>156</v>
      </c>
      <c r="C23" s="113" t="s">
        <v>347</v>
      </c>
      <c r="D23" s="79" t="s">
        <v>145</v>
      </c>
    </row>
    <row r="24" spans="1:4" s="80" customFormat="1" ht="51.75" customHeight="1" x14ac:dyDescent="0.25">
      <c r="A24" s="41" t="s">
        <v>139</v>
      </c>
      <c r="B24" s="359" t="str">
        <f>'Мероприятия (результаты)'!B17</f>
        <v>Результат 2 "Организован и проведен ежегодный областной фестиваль художественного творчества «Вместе мы сможем больше!»</v>
      </c>
      <c r="C24" s="357"/>
      <c r="D24" s="79" t="s">
        <v>145</v>
      </c>
    </row>
    <row r="25" spans="1:4" s="104" customFormat="1" ht="51.75" customHeight="1" x14ac:dyDescent="0.25">
      <c r="A25" s="41" t="s">
        <v>194</v>
      </c>
      <c r="B25" s="79" t="s">
        <v>157</v>
      </c>
      <c r="C25" s="113" t="s">
        <v>174</v>
      </c>
      <c r="D25" s="79" t="s">
        <v>145</v>
      </c>
    </row>
    <row r="26" spans="1:4" s="80" customFormat="1" ht="48" customHeight="1" x14ac:dyDescent="0.25">
      <c r="A26" s="41" t="s">
        <v>195</v>
      </c>
      <c r="B26" s="79" t="s">
        <v>173</v>
      </c>
      <c r="C26" s="113" t="s">
        <v>174</v>
      </c>
      <c r="D26" s="79" t="s">
        <v>145</v>
      </c>
    </row>
    <row r="27" spans="1:4" ht="50.25" customHeight="1" x14ac:dyDescent="0.25">
      <c r="A27" s="41" t="s">
        <v>140</v>
      </c>
      <c r="B27" s="359" t="str">
        <f>'Мероприятия (результаты)'!B18</f>
        <v>Результат 3 "Реализованы мероприятия по производству, выпуску и распространению в СМИ информационных материалов по вопросам социальной защиты населения, включая инвалидов, в Оренбургской области"</v>
      </c>
      <c r="C27" s="358"/>
      <c r="D27" s="79" t="s">
        <v>171</v>
      </c>
    </row>
    <row r="28" spans="1:4" ht="72" customHeight="1" x14ac:dyDescent="0.25">
      <c r="A28" s="41" t="s">
        <v>196</v>
      </c>
      <c r="B28" s="79" t="s">
        <v>170</v>
      </c>
      <c r="C28" s="114" t="s">
        <v>174</v>
      </c>
      <c r="D28" s="79" t="s">
        <v>171</v>
      </c>
    </row>
    <row r="29" spans="1:4" ht="78.75" x14ac:dyDescent="0.25">
      <c r="A29" s="41" t="s">
        <v>197</v>
      </c>
      <c r="B29" s="79" t="s">
        <v>172</v>
      </c>
      <c r="C29" s="114">
        <v>45289</v>
      </c>
      <c r="D29" s="79" t="s">
        <v>171</v>
      </c>
    </row>
    <row r="30" spans="1:4" s="106" customFormat="1" ht="72.75" customHeight="1" x14ac:dyDescent="0.25">
      <c r="A30" s="41" t="s">
        <v>183</v>
      </c>
      <c r="B30" s="359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C30" s="365"/>
      <c r="D30" s="79" t="s">
        <v>145</v>
      </c>
    </row>
    <row r="31" spans="1:4" s="106" customFormat="1" ht="119.25" customHeight="1" x14ac:dyDescent="0.25">
      <c r="A31" s="41" t="s">
        <v>198</v>
      </c>
      <c r="B31" s="79" t="s">
        <v>184</v>
      </c>
      <c r="C31" s="114">
        <v>45139</v>
      </c>
      <c r="D31" s="79" t="s">
        <v>145</v>
      </c>
    </row>
    <row r="32" spans="1:4" ht="73.5" customHeight="1" x14ac:dyDescent="0.25">
      <c r="A32" s="41" t="s">
        <v>42</v>
      </c>
      <c r="B32" s="359" t="str">
        <f>'Структура ГП'!B14:D14</f>
        <v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C32" s="358"/>
      <c r="D32" s="92" t="s">
        <v>128</v>
      </c>
    </row>
    <row r="33" spans="1:4" s="66" customFormat="1" ht="50.25" customHeight="1" x14ac:dyDescent="0.25">
      <c r="A33" s="41" t="s">
        <v>125</v>
      </c>
      <c r="B33" s="359" t="str">
        <f>'Структура ГП'!B16</f>
        <v>Задача "Обеспечение беспрепятственного доступа инвалидов к объектам социальной, инженерной и транспортной инфраструктур, к предоставляемым услугам"</v>
      </c>
      <c r="C33" s="357"/>
      <c r="D33" s="358"/>
    </row>
    <row r="34" spans="1:4" s="66" customFormat="1" ht="50.25" customHeight="1" x14ac:dyDescent="0.25">
      <c r="A34" s="41" t="s">
        <v>141</v>
      </c>
      <c r="B34" s="359" t="str">
        <f>'Мероприятия (результаты)'!B22</f>
        <v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v>
      </c>
      <c r="C34" s="358"/>
      <c r="D34" s="79" t="s">
        <v>145</v>
      </c>
    </row>
    <row r="35" spans="1:4" s="66" customFormat="1" ht="70.5" customHeight="1" x14ac:dyDescent="0.25">
      <c r="A35" s="41" t="s">
        <v>199</v>
      </c>
      <c r="B35" s="70" t="s">
        <v>158</v>
      </c>
      <c r="C35" s="93" t="s">
        <v>349</v>
      </c>
      <c r="D35" s="79" t="s">
        <v>145</v>
      </c>
    </row>
    <row r="36" spans="1:4" s="66" customFormat="1" ht="50.25" customHeight="1" x14ac:dyDescent="0.25">
      <c r="A36" s="41" t="s">
        <v>200</v>
      </c>
      <c r="B36" s="70" t="s">
        <v>159</v>
      </c>
      <c r="C36" s="93" t="s">
        <v>348</v>
      </c>
      <c r="D36" s="79" t="s">
        <v>145</v>
      </c>
    </row>
    <row r="37" spans="1:4" s="66" customFormat="1" ht="54" customHeight="1" x14ac:dyDescent="0.25">
      <c r="A37" s="41" t="s">
        <v>142</v>
      </c>
      <c r="B37" s="359" t="str">
        <f>'Мероприятия (результаты)'!B23</f>
        <v xml:space="preserve">Результат 2 "Созданы условия для занятий физической культурой и спортом инвалидами и лицами с ограниченными возможностями в подведомственных министерству физической культуры и спорта Оренбургской области учреждениях" </v>
      </c>
      <c r="C37" s="368"/>
      <c r="D37" s="125" t="s">
        <v>317</v>
      </c>
    </row>
    <row r="38" spans="1:4" s="80" customFormat="1" ht="50.25" customHeight="1" x14ac:dyDescent="0.25">
      <c r="A38" s="41" t="s">
        <v>201</v>
      </c>
      <c r="B38" s="95" t="s">
        <v>226</v>
      </c>
      <c r="C38" s="102" t="s">
        <v>155</v>
      </c>
      <c r="D38" s="125" t="s">
        <v>264</v>
      </c>
    </row>
    <row r="39" spans="1:4" s="80" customFormat="1" ht="50.25" customHeight="1" x14ac:dyDescent="0.25">
      <c r="A39" s="41" t="s">
        <v>143</v>
      </c>
      <c r="B39" s="359" t="str">
        <f>'Мероприятия (результаты)'!B24</f>
        <v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v>
      </c>
      <c r="C39" s="368"/>
      <c r="D39" s="125" t="s">
        <v>317</v>
      </c>
    </row>
    <row r="40" spans="1:4" s="80" customFormat="1" ht="64.5" customHeight="1" x14ac:dyDescent="0.25">
      <c r="A40" s="41" t="s">
        <v>202</v>
      </c>
      <c r="B40" s="95" t="s">
        <v>160</v>
      </c>
      <c r="C40" s="102" t="s">
        <v>155</v>
      </c>
      <c r="D40" s="125" t="s">
        <v>264</v>
      </c>
    </row>
    <row r="41" spans="1:4" s="80" customFormat="1" ht="145.5" customHeight="1" x14ac:dyDescent="0.25">
      <c r="A41" s="41" t="s">
        <v>144</v>
      </c>
      <c r="B41" s="359" t="str">
        <f>'Мероприятия (результаты)'!B25</f>
        <v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v>
      </c>
      <c r="C41" s="358"/>
      <c r="D41" s="79" t="s">
        <v>216</v>
      </c>
    </row>
    <row r="42" spans="1:4" ht="140.25" customHeight="1" x14ac:dyDescent="0.25">
      <c r="A42" s="41" t="s">
        <v>203</v>
      </c>
      <c r="B42" s="94" t="s">
        <v>161</v>
      </c>
      <c r="C42" s="102" t="s">
        <v>155</v>
      </c>
      <c r="D42" s="79" t="s">
        <v>216</v>
      </c>
    </row>
    <row r="43" spans="1:4" ht="32.25" customHeight="1" x14ac:dyDescent="0.25">
      <c r="A43" s="41" t="s">
        <v>106</v>
      </c>
      <c r="B43" s="359" t="str">
        <f>'Структура ГП'!B17:D17</f>
        <v>Приоритетный проект «Создание универсальной безбарьерной среды для инклюзивного образования детей-инвалидов»</v>
      </c>
      <c r="C43" s="360"/>
      <c r="D43" s="79" t="s">
        <v>185</v>
      </c>
    </row>
    <row r="44" spans="1:4" ht="35.25" customHeight="1" x14ac:dyDescent="0.25">
      <c r="A44" s="41" t="s">
        <v>126</v>
      </c>
      <c r="B44" s="359" t="s">
        <v>236</v>
      </c>
      <c r="C44" s="366"/>
      <c r="D44" s="358"/>
    </row>
    <row r="45" spans="1:4" s="80" customFormat="1" ht="90" customHeight="1" x14ac:dyDescent="0.25">
      <c r="A45" s="41" t="s">
        <v>204</v>
      </c>
      <c r="B45" s="79" t="str">
        <f>'Мероприятия (результаты)'!B29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45" s="119">
        <v>45289</v>
      </c>
      <c r="D45" s="50" t="s">
        <v>321</v>
      </c>
    </row>
    <row r="46" spans="1:4" s="124" customFormat="1" ht="100.5" customHeight="1" x14ac:dyDescent="0.25">
      <c r="A46" s="41" t="s">
        <v>224</v>
      </c>
      <c r="B46" s="125" t="s">
        <v>358</v>
      </c>
      <c r="C46" s="126">
        <v>45289</v>
      </c>
      <c r="D46" s="50" t="s">
        <v>319</v>
      </c>
    </row>
    <row r="47" spans="1:4" s="80" customFormat="1" ht="65.25" customHeight="1" x14ac:dyDescent="0.25">
      <c r="A47" s="41" t="s">
        <v>225</v>
      </c>
      <c r="B47" s="125" t="s">
        <v>359</v>
      </c>
      <c r="C47" s="126">
        <v>45289</v>
      </c>
      <c r="D47" s="50" t="s">
        <v>320</v>
      </c>
    </row>
    <row r="48" spans="1:4" s="66" customFormat="1" ht="162" customHeight="1" x14ac:dyDescent="0.25">
      <c r="A48" s="41" t="s">
        <v>43</v>
      </c>
      <c r="B48" s="359" t="str">
        <f>'Структура ГП'!B30:D30</f>
        <v xml:space="preserve">Комплекс процессных мероприятий 
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
</v>
      </c>
      <c r="C48" s="358"/>
      <c r="D48" s="92" t="s">
        <v>227</v>
      </c>
    </row>
    <row r="49" spans="1:4" ht="49.5" customHeight="1" x14ac:dyDescent="0.25">
      <c r="A49" s="41" t="s">
        <v>127</v>
      </c>
      <c r="B49" s="359" t="str">
        <f>'Структура ГП'!B32</f>
        <v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v>
      </c>
      <c r="C49" s="366"/>
      <c r="D49" s="358"/>
    </row>
    <row r="50" spans="1:4" s="106" customFormat="1" ht="49.5" customHeight="1" x14ac:dyDescent="0.25">
      <c r="A50" s="41" t="s">
        <v>175</v>
      </c>
      <c r="B50" s="359" t="str">
        <f>'Мероприятия (результаты)'!B35</f>
        <v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v>
      </c>
      <c r="C50" s="360"/>
      <c r="D50" s="79" t="s">
        <v>145</v>
      </c>
    </row>
    <row r="51" spans="1:4" s="106" customFormat="1" ht="81" customHeight="1" x14ac:dyDescent="0.25">
      <c r="A51" s="41" t="s">
        <v>205</v>
      </c>
      <c r="B51" s="79" t="s">
        <v>209</v>
      </c>
      <c r="C51" s="119">
        <v>45289</v>
      </c>
      <c r="D51" s="79" t="s">
        <v>145</v>
      </c>
    </row>
    <row r="52" spans="1:4" ht="51.75" customHeight="1" x14ac:dyDescent="0.25">
      <c r="A52" s="41" t="s">
        <v>176</v>
      </c>
      <c r="B52" s="359" t="str">
        <f>'Мероприятия (результаты)'!B36</f>
        <v>Результат 2 "Доля трудоустроенных инвалидов из числа инвалидов, обратившихся в органы службы занятости за содействием в поиске подходящей работы"</v>
      </c>
      <c r="C52" s="358"/>
      <c r="D52" s="79" t="s">
        <v>207</v>
      </c>
    </row>
    <row r="53" spans="1:4" ht="63" x14ac:dyDescent="0.25">
      <c r="A53" s="41" t="s">
        <v>206</v>
      </c>
      <c r="B53" s="79" t="s">
        <v>186</v>
      </c>
      <c r="C53" s="73" t="s">
        <v>208</v>
      </c>
      <c r="D53" s="79" t="s">
        <v>207</v>
      </c>
    </row>
  </sheetData>
  <mergeCells count="29">
    <mergeCell ref="B49:D49"/>
    <mergeCell ref="B33:D33"/>
    <mergeCell ref="B48:C48"/>
    <mergeCell ref="B43:C43"/>
    <mergeCell ref="B34:C34"/>
    <mergeCell ref="B37:C37"/>
    <mergeCell ref="B39:C39"/>
    <mergeCell ref="B41:C41"/>
    <mergeCell ref="C1:K1"/>
    <mergeCell ref="B9:D9"/>
    <mergeCell ref="B8:C8"/>
    <mergeCell ref="B20:C20"/>
    <mergeCell ref="B44:D44"/>
    <mergeCell ref="B52:C52"/>
    <mergeCell ref="B50:C50"/>
    <mergeCell ref="A3:D3"/>
    <mergeCell ref="B32:C32"/>
    <mergeCell ref="A5:A6"/>
    <mergeCell ref="C5:C6"/>
    <mergeCell ref="B5:B6"/>
    <mergeCell ref="B10:C10"/>
    <mergeCell ref="B12:C12"/>
    <mergeCell ref="B14:C14"/>
    <mergeCell ref="B17:C17"/>
    <mergeCell ref="B22:C22"/>
    <mergeCell ref="B24:C24"/>
    <mergeCell ref="B27:C27"/>
    <mergeCell ref="B21:D21"/>
    <mergeCell ref="B30:C30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Normal="100" zoomScaleSheetLayoutView="100" workbookViewId="0">
      <selection activeCell="B13" sqref="B13:C13"/>
    </sheetView>
  </sheetViews>
  <sheetFormatPr defaultRowHeight="15.75" x14ac:dyDescent="0.25"/>
  <cols>
    <col min="1" max="1" width="9.28515625" style="147" customWidth="1"/>
    <col min="2" max="2" width="60" style="147" customWidth="1"/>
    <col min="3" max="3" width="43.28515625" style="149" customWidth="1"/>
    <col min="4" max="4" width="50.5703125" style="147" customWidth="1"/>
    <col min="5" max="16384" width="9.140625" style="145"/>
  </cols>
  <sheetData>
    <row r="1" spans="1:11" ht="24" customHeight="1" x14ac:dyDescent="0.25">
      <c r="C1" s="295" t="s">
        <v>329</v>
      </c>
      <c r="D1" s="355"/>
      <c r="E1" s="355"/>
      <c r="F1" s="355"/>
      <c r="G1" s="355"/>
      <c r="H1" s="355"/>
      <c r="I1" s="355"/>
      <c r="J1" s="355"/>
      <c r="K1" s="355"/>
    </row>
    <row r="3" spans="1:11" ht="15" customHeight="1" x14ac:dyDescent="0.25">
      <c r="A3" s="361" t="s">
        <v>330</v>
      </c>
      <c r="B3" s="361"/>
      <c r="C3" s="361"/>
      <c r="D3" s="361"/>
    </row>
    <row r="5" spans="1:11" ht="15.75" customHeight="1" x14ac:dyDescent="0.25">
      <c r="A5" s="362" t="s">
        <v>2</v>
      </c>
      <c r="B5" s="363" t="s">
        <v>124</v>
      </c>
      <c r="C5" s="362" t="s">
        <v>221</v>
      </c>
      <c r="D5" s="144" t="s">
        <v>33</v>
      </c>
    </row>
    <row r="6" spans="1:11" ht="33.75" customHeight="1" x14ac:dyDescent="0.25">
      <c r="A6" s="362"/>
      <c r="B6" s="364"/>
      <c r="C6" s="362"/>
      <c r="D6" s="144" t="s">
        <v>222</v>
      </c>
    </row>
    <row r="7" spans="1:11" x14ac:dyDescent="0.25">
      <c r="A7" s="144">
        <v>1</v>
      </c>
      <c r="B7" s="150">
        <v>2</v>
      </c>
      <c r="C7" s="144">
        <v>3</v>
      </c>
      <c r="D7" s="144">
        <v>4</v>
      </c>
    </row>
    <row r="8" spans="1:11" ht="49.5" customHeight="1" x14ac:dyDescent="0.25">
      <c r="A8" s="69" t="s">
        <v>37</v>
      </c>
      <c r="B8" s="278" t="str">
        <f>'Структура ГП'!B8:D8</f>
        <v xml:space="preserve">Комплекс процессных мероприятий 
«Реализация дополнительных мер социальной поддержки отдельных категорий граждан, проживающих на территории Оренбургской области»
</v>
      </c>
      <c r="C8" s="367"/>
      <c r="D8" s="92" t="s">
        <v>128</v>
      </c>
    </row>
    <row r="9" spans="1:11" ht="30.75" customHeight="1" x14ac:dyDescent="0.25">
      <c r="A9" s="148" t="s">
        <v>14</v>
      </c>
      <c r="B9" s="359" t="str">
        <f>'Структура ГП'!B10</f>
        <v>Задача "Обеспечение социальных гарантий отдельным категориям граждан, повышение их социальной защищенности и уровня жизни"</v>
      </c>
      <c r="C9" s="366"/>
      <c r="D9" s="358"/>
    </row>
    <row r="10" spans="1:11" ht="52.5" customHeight="1" x14ac:dyDescent="0.25">
      <c r="A10" s="89" t="s">
        <v>34</v>
      </c>
      <c r="B10" s="359" t="str">
        <f>'Мероприятия (результаты)'!B10</f>
        <v>Результат 1 "Отдельные категории граждан, проживающие на территории Оренбургской области, обеспечены техническими средствами реабилитации, входящими в региональный перечень технических средств реабилитации"</v>
      </c>
      <c r="C10" s="358"/>
      <c r="D10" s="151" t="s">
        <v>145</v>
      </c>
    </row>
    <row r="11" spans="1:11" s="233" customFormat="1" ht="78" customHeight="1" x14ac:dyDescent="0.25">
      <c r="A11" s="148" t="s">
        <v>187</v>
      </c>
      <c r="B11" s="162" t="s">
        <v>154</v>
      </c>
      <c r="C11" s="73" t="s">
        <v>155</v>
      </c>
      <c r="D11" s="162" t="s">
        <v>145</v>
      </c>
    </row>
    <row r="12" spans="1:11" ht="102.75" customHeight="1" x14ac:dyDescent="0.25">
      <c r="A12" s="148" t="s">
        <v>371</v>
      </c>
      <c r="B12" s="151" t="s">
        <v>372</v>
      </c>
      <c r="C12" s="73" t="s">
        <v>155</v>
      </c>
      <c r="D12" s="151" t="s">
        <v>145</v>
      </c>
    </row>
    <row r="13" spans="1:11" ht="48" customHeight="1" x14ac:dyDescent="0.25">
      <c r="A13" s="148" t="s">
        <v>136</v>
      </c>
      <c r="B13" s="359" t="str">
        <f>'Мероприятия (результаты)'!B11</f>
        <v>Результат 2 "Материальная помощь, установленная законодательством Оренбургской области, оказана отдельным категориям граждан в установленные сроки и в установленных объемах"</v>
      </c>
      <c r="C13" s="358"/>
      <c r="D13" s="151" t="s">
        <v>145</v>
      </c>
    </row>
    <row r="14" spans="1:11" ht="82.5" customHeight="1" x14ac:dyDescent="0.25">
      <c r="A14" s="148" t="s">
        <v>188</v>
      </c>
      <c r="B14" s="151" t="s">
        <v>153</v>
      </c>
      <c r="C14" s="131" t="s">
        <v>242</v>
      </c>
      <c r="D14" s="151" t="s">
        <v>145</v>
      </c>
    </row>
    <row r="15" spans="1:11" ht="48.75" customHeight="1" x14ac:dyDescent="0.25">
      <c r="A15" s="148" t="s">
        <v>137</v>
      </c>
      <c r="B15" s="359" t="str">
        <f>'Мероприятия (результаты)'!B12</f>
        <v xml:space="preserve">Результат 3 "Областная ежеквартальная надбавка детям-инвалидам выплачена в установленные сроки и в установленном размере"
</v>
      </c>
      <c r="C15" s="358"/>
      <c r="D15" s="151" t="s">
        <v>151</v>
      </c>
    </row>
    <row r="16" spans="1:11" ht="68.25" customHeight="1" x14ac:dyDescent="0.25">
      <c r="A16" s="148" t="s">
        <v>189</v>
      </c>
      <c r="B16" s="151" t="s">
        <v>146</v>
      </c>
      <c r="C16" s="74" t="s">
        <v>150</v>
      </c>
      <c r="D16" s="151" t="s">
        <v>151</v>
      </c>
    </row>
    <row r="17" spans="1:4" ht="66.75" customHeight="1" x14ac:dyDescent="0.25">
      <c r="A17" s="148" t="s">
        <v>190</v>
      </c>
      <c r="B17" s="158" t="s">
        <v>147</v>
      </c>
      <c r="C17" s="74" t="s">
        <v>149</v>
      </c>
      <c r="D17" s="151" t="s">
        <v>151</v>
      </c>
    </row>
    <row r="18" spans="1:4" ht="54.75" customHeight="1" x14ac:dyDescent="0.25">
      <c r="A18" s="148" t="s">
        <v>138</v>
      </c>
      <c r="B18" s="359" t="str">
        <f>'Мероприятия (результаты)'!B13</f>
        <v xml:space="preserve">Результат 4 "Возмещение 50 процентов расходов на оплату малобелковых продуктов питания детей, больных фенилкетонурией, проживающих на территории Оренбургской области произведено в установленные сроки и в установленном размере"
</v>
      </c>
      <c r="C18" s="358"/>
      <c r="D18" s="151" t="s">
        <v>151</v>
      </c>
    </row>
    <row r="19" spans="1:4" ht="63" x14ac:dyDescent="0.25">
      <c r="A19" s="148" t="s">
        <v>191</v>
      </c>
      <c r="B19" s="151" t="s">
        <v>146</v>
      </c>
      <c r="C19" s="74" t="s">
        <v>152</v>
      </c>
      <c r="D19" s="151" t="s">
        <v>151</v>
      </c>
    </row>
    <row r="20" spans="1:4" ht="54.75" customHeight="1" x14ac:dyDescent="0.25">
      <c r="A20" s="148" t="s">
        <v>192</v>
      </c>
      <c r="B20" s="158" t="s">
        <v>147</v>
      </c>
      <c r="C20" s="74" t="s">
        <v>148</v>
      </c>
      <c r="D20" s="151" t="s">
        <v>151</v>
      </c>
    </row>
    <row r="21" spans="1:4" ht="50.25" customHeight="1" x14ac:dyDescent="0.25">
      <c r="A21" s="148" t="s">
        <v>40</v>
      </c>
      <c r="B21" s="359" t="str">
        <f>'Структура ГП'!B11:D11</f>
        <v xml:space="preserve">Комплекс процессных мероприятий 
«Реализация комплекса информационных, просветительских, общественных мероприятий, обеспечение доступности информации и связи»
</v>
      </c>
      <c r="C21" s="358"/>
      <c r="D21" s="92" t="s">
        <v>128</v>
      </c>
    </row>
    <row r="22" spans="1:4" ht="29.25" customHeight="1" x14ac:dyDescent="0.25">
      <c r="A22" s="148" t="s">
        <v>15</v>
      </c>
      <c r="B22" s="359" t="str">
        <f>'Структура ГП'!B13</f>
        <v>Задача "Создание условий для участия инвалидов и других маломобильных групп населения в культурной жизни общества наравне с другими гражданами, участия в деятельности общественных формирований"</v>
      </c>
      <c r="C22" s="357"/>
      <c r="D22" s="358"/>
    </row>
    <row r="23" spans="1:4" ht="54" customHeight="1" x14ac:dyDescent="0.25">
      <c r="A23" s="148" t="s">
        <v>35</v>
      </c>
      <c r="B23" s="359" t="str">
        <f>'Мероприятия (результаты)'!B16</f>
        <v>Результат 1 "Обеспечена доступность информации посредством субтитрирования информационных телевизионных программ – размещения в информационной программе «Вести Оренбуржья» синхронной бегущей строки"</v>
      </c>
      <c r="C23" s="357"/>
      <c r="D23" s="151" t="s">
        <v>145</v>
      </c>
    </row>
    <row r="24" spans="1:4" ht="65.25" customHeight="1" x14ac:dyDescent="0.25">
      <c r="A24" s="148" t="s">
        <v>193</v>
      </c>
      <c r="B24" s="151" t="s">
        <v>156</v>
      </c>
      <c r="C24" s="113" t="s">
        <v>363</v>
      </c>
      <c r="D24" s="151" t="s">
        <v>145</v>
      </c>
    </row>
    <row r="25" spans="1:4" ht="51.75" customHeight="1" x14ac:dyDescent="0.25">
      <c r="A25" s="148" t="s">
        <v>139</v>
      </c>
      <c r="B25" s="359" t="str">
        <f>'Мероприятия (результаты)'!B17</f>
        <v>Результат 2 "Организован и проведен ежегодный областной фестиваль художественного творчества «Вместе мы сможем больше!»</v>
      </c>
      <c r="C25" s="357"/>
      <c r="D25" s="151" t="s">
        <v>145</v>
      </c>
    </row>
    <row r="26" spans="1:4" ht="51.75" customHeight="1" x14ac:dyDescent="0.25">
      <c r="A26" s="148" t="s">
        <v>194</v>
      </c>
      <c r="B26" s="151" t="s">
        <v>157</v>
      </c>
      <c r="C26" s="113" t="s">
        <v>364</v>
      </c>
      <c r="D26" s="151" t="s">
        <v>145</v>
      </c>
    </row>
    <row r="27" spans="1:4" ht="48" customHeight="1" x14ac:dyDescent="0.25">
      <c r="A27" s="148" t="s">
        <v>195</v>
      </c>
      <c r="B27" s="151" t="s">
        <v>173</v>
      </c>
      <c r="C27" s="113" t="s">
        <v>364</v>
      </c>
      <c r="D27" s="151" t="s">
        <v>145</v>
      </c>
    </row>
    <row r="28" spans="1:4" ht="72.75" customHeight="1" x14ac:dyDescent="0.25">
      <c r="A28" s="148" t="s">
        <v>140</v>
      </c>
      <c r="B28" s="359" t="str">
        <f>'Мероприятия (результаты)'!B19</f>
        <v xml:space="preserve">Результат 4 "Доля общественных организаций инвалидов, использующих транспортные средства для осуществления своей уставной деятельности, получивших льготу по транспортному налогу, в общем числе обратившихся, имеющих право на получение льготы по транспортному налогу в соответствии с законодательством Российской Федерации и Оренбургской области"
</v>
      </c>
      <c r="C28" s="365"/>
      <c r="D28" s="151" t="s">
        <v>145</v>
      </c>
    </row>
    <row r="29" spans="1:4" ht="119.25" customHeight="1" x14ac:dyDescent="0.25">
      <c r="A29" s="148" t="s">
        <v>196</v>
      </c>
      <c r="B29" s="151" t="s">
        <v>184</v>
      </c>
      <c r="C29" s="114">
        <v>45505</v>
      </c>
      <c r="D29" s="151" t="s">
        <v>145</v>
      </c>
    </row>
    <row r="30" spans="1:4" ht="53.25" customHeight="1" x14ac:dyDescent="0.25">
      <c r="A30" s="148" t="s">
        <v>42</v>
      </c>
      <c r="B30" s="359" t="str">
        <f>'Структура ГП'!B14:D14</f>
        <v xml:space="preserve">Комплекс процессных мероприятий 
«Повышение уровня доступности объектов и услуг в приоритетных сферах жизнедеятельности инвалидов и других маломобильных групп населения»
</v>
      </c>
      <c r="C30" s="358"/>
      <c r="D30" s="92" t="s">
        <v>128</v>
      </c>
    </row>
    <row r="31" spans="1:4" ht="50.25" customHeight="1" x14ac:dyDescent="0.25">
      <c r="A31" s="148" t="s">
        <v>125</v>
      </c>
      <c r="B31" s="359" t="str">
        <f>'Структура ГП'!B16</f>
        <v>Задача "Обеспечение беспрепятственного доступа инвалидов к объектам социальной, инженерной и транспортной инфраструктур, к предоставляемым услугам"</v>
      </c>
      <c r="C31" s="357"/>
      <c r="D31" s="358"/>
    </row>
    <row r="32" spans="1:4" ht="50.25" customHeight="1" x14ac:dyDescent="0.25">
      <c r="A32" s="148" t="s">
        <v>141</v>
      </c>
      <c r="B32" s="359" t="str">
        <f>'Мероприятия (результаты)'!B22</f>
        <v>Результат 1 "Реализованы мероприятия по повышению уровня доступности государственных учреждений системы социальной защиты населения Оренбургской области"</v>
      </c>
      <c r="C32" s="358"/>
      <c r="D32" s="151" t="s">
        <v>145</v>
      </c>
    </row>
    <row r="33" spans="1:4" ht="70.5" customHeight="1" x14ac:dyDescent="0.25">
      <c r="A33" s="148" t="s">
        <v>199</v>
      </c>
      <c r="B33" s="151" t="s">
        <v>158</v>
      </c>
      <c r="C33" s="156" t="s">
        <v>365</v>
      </c>
      <c r="D33" s="151" t="s">
        <v>145</v>
      </c>
    </row>
    <row r="34" spans="1:4" ht="50.25" customHeight="1" x14ac:dyDescent="0.25">
      <c r="A34" s="148" t="s">
        <v>200</v>
      </c>
      <c r="B34" s="151" t="s">
        <v>159</v>
      </c>
      <c r="C34" s="195">
        <v>45653</v>
      </c>
      <c r="D34" s="151" t="s">
        <v>145</v>
      </c>
    </row>
    <row r="35" spans="1:4" ht="50.25" customHeight="1" x14ac:dyDescent="0.25">
      <c r="A35" s="148" t="s">
        <v>142</v>
      </c>
      <c r="B35" s="359" t="str">
        <f>'Мероприятия (результаты)'!B24</f>
        <v>Результат 3 "Выполнена работа по организации и проведению спортивно-оздоровительной работы по развитию физической культуры и спорта среди различных групп населения, в том числе среди инвалидов и лиц с ограниченными возможностями"</v>
      </c>
      <c r="C35" s="368"/>
      <c r="D35" s="125" t="s">
        <v>317</v>
      </c>
    </row>
    <row r="36" spans="1:4" ht="64.5" customHeight="1" x14ac:dyDescent="0.25">
      <c r="A36" s="148" t="s">
        <v>201</v>
      </c>
      <c r="B36" s="157" t="s">
        <v>160</v>
      </c>
      <c r="C36" s="102" t="s">
        <v>155</v>
      </c>
      <c r="D36" s="125" t="s">
        <v>264</v>
      </c>
    </row>
    <row r="37" spans="1:4" ht="146.25" customHeight="1" x14ac:dyDescent="0.25">
      <c r="A37" s="148" t="s">
        <v>143</v>
      </c>
      <c r="B37" s="359" t="str">
        <f>'Мероприятия (результаты)'!B25</f>
        <v xml:space="preserve">Результат 4 "Проведены работы по реализации мероприятий, направленных на повышение значений показателей доступности для инвалидов объектов и услуг в Оренбургской области"
</v>
      </c>
      <c r="C37" s="358"/>
      <c r="D37" s="151" t="s">
        <v>216</v>
      </c>
    </row>
    <row r="38" spans="1:4" ht="140.25" customHeight="1" x14ac:dyDescent="0.25">
      <c r="A38" s="148" t="s">
        <v>202</v>
      </c>
      <c r="B38" s="94" t="s">
        <v>161</v>
      </c>
      <c r="C38" s="102" t="s">
        <v>155</v>
      </c>
      <c r="D38" s="151" t="s">
        <v>216</v>
      </c>
    </row>
    <row r="39" spans="1:4" ht="50.25" customHeight="1" x14ac:dyDescent="0.25">
      <c r="A39" s="148" t="s">
        <v>144</v>
      </c>
      <c r="B39" s="369" t="str">
        <f>'Мероприятия (результаты)'!B26</f>
        <v xml:space="preserve">Результат 5  "Реализованы мероприятия по повышению уровня доступности государственных учреждений системы здравоохранения Оренбургской области"                      </v>
      </c>
      <c r="C39" s="358"/>
      <c r="D39" s="166" t="s">
        <v>333</v>
      </c>
    </row>
    <row r="40" spans="1:4" ht="53.25" customHeight="1" x14ac:dyDescent="0.25">
      <c r="A40" s="148" t="s">
        <v>338</v>
      </c>
      <c r="B40" s="162" t="s">
        <v>331</v>
      </c>
      <c r="C40" s="163" t="s">
        <v>332</v>
      </c>
      <c r="D40" s="166" t="s">
        <v>333</v>
      </c>
    </row>
    <row r="41" spans="1:4" ht="61.5" customHeight="1" x14ac:dyDescent="0.25">
      <c r="A41" s="148" t="s">
        <v>339</v>
      </c>
      <c r="B41" s="164" t="s">
        <v>334</v>
      </c>
      <c r="C41" s="163" t="s">
        <v>335</v>
      </c>
      <c r="D41" s="166" t="s">
        <v>333</v>
      </c>
    </row>
    <row r="42" spans="1:4" ht="56.25" customHeight="1" x14ac:dyDescent="0.25">
      <c r="A42" s="148" t="s">
        <v>340</v>
      </c>
      <c r="B42" s="162" t="s">
        <v>336</v>
      </c>
      <c r="C42" s="163" t="s">
        <v>337</v>
      </c>
      <c r="D42" s="166" t="s">
        <v>333</v>
      </c>
    </row>
    <row r="43" spans="1:4" ht="32.25" customHeight="1" x14ac:dyDescent="0.25">
      <c r="A43" s="148" t="s">
        <v>106</v>
      </c>
      <c r="B43" s="359" t="str">
        <f>'Структура ГП'!B23:D23</f>
        <v>Комплекс процессных мероприятий «Создание универсальной безбарьерной среды для инклюзивного образования детей-инвалидов»</v>
      </c>
      <c r="C43" s="360"/>
      <c r="D43" s="151" t="s">
        <v>185</v>
      </c>
    </row>
    <row r="44" spans="1:4" ht="35.25" customHeight="1" x14ac:dyDescent="0.25">
      <c r="A44" s="148" t="s">
        <v>126</v>
      </c>
      <c r="B44" s="359" t="s">
        <v>236</v>
      </c>
      <c r="C44" s="366"/>
      <c r="D44" s="358"/>
    </row>
    <row r="45" spans="1:4" ht="61.5" customHeight="1" x14ac:dyDescent="0.25">
      <c r="A45" s="148" t="s">
        <v>204</v>
      </c>
      <c r="B45" s="151" t="str">
        <f>'Мероприятия (результаты)'!B29</f>
        <v>Результат 1 "Функционирование базовой профессиональной образовательной организации, обеспечивающей поддержку региональной системы инклюзивного профессионального образования инвалидов и лиц с ОВЗ"</v>
      </c>
      <c r="C45" s="119">
        <v>45653</v>
      </c>
      <c r="D45" s="50" t="s">
        <v>321</v>
      </c>
    </row>
    <row r="46" spans="1:4" ht="78.75" customHeight="1" x14ac:dyDescent="0.25">
      <c r="A46" s="148" t="s">
        <v>224</v>
      </c>
      <c r="B46" s="125" t="s">
        <v>341</v>
      </c>
      <c r="C46" s="126">
        <v>45653</v>
      </c>
      <c r="D46" s="50" t="s">
        <v>319</v>
      </c>
    </row>
    <row r="47" spans="1:4" ht="162" customHeight="1" x14ac:dyDescent="0.25">
      <c r="A47" s="148" t="s">
        <v>43</v>
      </c>
      <c r="B47" s="359" t="str">
        <f>'Структура ГП'!B30:D30</f>
        <v xml:space="preserve">Комплекс процессных мероприятий 
«Мероприятия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Оренбургской области»
</v>
      </c>
      <c r="C47" s="358"/>
      <c r="D47" s="92" t="s">
        <v>227</v>
      </c>
    </row>
    <row r="48" spans="1:4" ht="49.5" customHeight="1" x14ac:dyDescent="0.25">
      <c r="A48" s="148" t="s">
        <v>127</v>
      </c>
      <c r="B48" s="359" t="str">
        <f>'Структура ГП'!B32</f>
        <v>Задача "Формирование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Оренбургской области"</v>
      </c>
      <c r="C48" s="366"/>
      <c r="D48" s="358"/>
    </row>
    <row r="49" spans="1:4" ht="49.5" customHeight="1" x14ac:dyDescent="0.25">
      <c r="A49" s="148" t="s">
        <v>175</v>
      </c>
      <c r="B49" s="359" t="str">
        <f>'Мероприятия (результаты)'!B35</f>
        <v xml:space="preserve">Результат 1 "Доля реабилитационных организаций, подлежащих включению в систему комплексной реабилитации и абилитации инвалидов, в том числе детей-инвалидов, Оренбургской области, в общем числе реабилитационных организаций, расположенных на территории Оренбургской области"
</v>
      </c>
      <c r="C49" s="360"/>
      <c r="D49" s="151" t="s">
        <v>145</v>
      </c>
    </row>
    <row r="50" spans="1:4" ht="81" customHeight="1" x14ac:dyDescent="0.25">
      <c r="A50" s="148" t="s">
        <v>205</v>
      </c>
      <c r="B50" s="151" t="s">
        <v>209</v>
      </c>
      <c r="C50" s="119">
        <v>45653</v>
      </c>
      <c r="D50" s="151" t="s">
        <v>145</v>
      </c>
    </row>
    <row r="51" spans="1:4" ht="51.75" customHeight="1" x14ac:dyDescent="0.25">
      <c r="A51" s="148" t="s">
        <v>176</v>
      </c>
      <c r="B51" s="359" t="str">
        <f>'Мероприятия (результаты)'!B36</f>
        <v>Результат 2 "Доля трудоустроенных инвалидов из числа инвалидов, обратившихся в органы службы занятости за содействием в поиске подходящей работы"</v>
      </c>
      <c r="C51" s="358"/>
      <c r="D51" s="151" t="s">
        <v>207</v>
      </c>
    </row>
    <row r="52" spans="1:4" ht="63" x14ac:dyDescent="0.25">
      <c r="A52" s="148" t="s">
        <v>206</v>
      </c>
      <c r="B52" s="151" t="s">
        <v>186</v>
      </c>
      <c r="C52" s="73" t="s">
        <v>208</v>
      </c>
      <c r="D52" s="151" t="s">
        <v>207</v>
      </c>
    </row>
  </sheetData>
  <mergeCells count="28">
    <mergeCell ref="B21:C21"/>
    <mergeCell ref="C1:K1"/>
    <mergeCell ref="A3:D3"/>
    <mergeCell ref="A5:A6"/>
    <mergeCell ref="B5:B6"/>
    <mergeCell ref="C5:C6"/>
    <mergeCell ref="B8:C8"/>
    <mergeCell ref="B9:D9"/>
    <mergeCell ref="B10:C10"/>
    <mergeCell ref="B13:C13"/>
    <mergeCell ref="B15:C15"/>
    <mergeCell ref="B18:C18"/>
    <mergeCell ref="B43:C43"/>
    <mergeCell ref="B22:D22"/>
    <mergeCell ref="B23:C23"/>
    <mergeCell ref="B25:C25"/>
    <mergeCell ref="B28:C28"/>
    <mergeCell ref="B30:C30"/>
    <mergeCell ref="B39:C39"/>
    <mergeCell ref="B31:D31"/>
    <mergeCell ref="B32:C32"/>
    <mergeCell ref="B35:C35"/>
    <mergeCell ref="B37:C37"/>
    <mergeCell ref="B44:D44"/>
    <mergeCell ref="B47:C47"/>
    <mergeCell ref="B48:D48"/>
    <mergeCell ref="B49:C49"/>
    <mergeCell ref="B51:C51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Показатели ГП</vt:lpstr>
      <vt:lpstr>Структура ГП</vt:lpstr>
      <vt:lpstr>Мероприятия (результаты)</vt:lpstr>
      <vt:lpstr>Фин_обеспеч по ГРБС</vt:lpstr>
      <vt:lpstr>Фин_обеспеч по источ</vt:lpstr>
      <vt:lpstr>Налоги</vt:lpstr>
      <vt:lpstr>Методика </vt:lpstr>
      <vt:lpstr>План реализации ГП на 2023</vt:lpstr>
      <vt:lpstr>План реализации ГП на 2024</vt:lpstr>
      <vt:lpstr>Лист2</vt:lpstr>
      <vt:lpstr>Лист1</vt:lpstr>
      <vt:lpstr>'Методика '!_ftnref1</vt:lpstr>
      <vt:lpstr>'Мероприятия (результаты)'!Заголовки_для_печати</vt:lpstr>
      <vt:lpstr>'Методика '!Заголовки_для_печати</vt:lpstr>
      <vt:lpstr>Налоги!Заголовки_для_печати</vt:lpstr>
      <vt:lpstr>'План реализации ГП на 2023'!Заголовки_для_печати</vt:lpstr>
      <vt:lpstr>'План реализации ГП на 2024'!Заголовки_для_печати</vt:lpstr>
      <vt:lpstr>'Показатели ГП'!Заголовки_для_печати</vt:lpstr>
      <vt:lpstr>'Мероприятия (результаты)'!Область_печати</vt:lpstr>
      <vt:lpstr>'Методика '!Область_печати</vt:lpstr>
      <vt:lpstr>Налоги!Область_печати</vt:lpstr>
      <vt:lpstr>'План реализации ГП на 2023'!Область_печати</vt:lpstr>
      <vt:lpstr>'План реализации ГП на 2024'!Область_печати</vt:lpstr>
      <vt:lpstr>'Показатели ГП'!Область_печати</vt:lpstr>
      <vt:lpstr>'Фин_обеспеч по ГРБС'!Область_печати</vt:lpstr>
      <vt:lpstr>'Фин_обеспеч по источ'!Область_печати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2023-12-26T03:21:08Z</dcterms:modified>
</cp:coreProperties>
</file>