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045" firstSheet="2" activeTab="7"/>
  </bookViews>
  <sheets>
    <sheet name="1 Показатели ГП" sheetId="3" r:id="rId1"/>
    <sheet name="2 Задачи и структура" sheetId="4" r:id="rId2"/>
    <sheet name="3 Мероприятия (результаты)" sheetId="5" r:id="rId3"/>
    <sheet name="4 Фин_обеспечение по ГРБС" sheetId="6" r:id="rId4"/>
    <sheet name="5 Фин_обеспечение по источ" sheetId="7" r:id="rId5"/>
    <sheet name="6_Ресурсное налоги" sheetId="8" r:id="rId6"/>
    <sheet name="7_Методика расч показ" sheetId="9" r:id="rId7"/>
    <sheet name="8_План мероприятий" sheetId="10" r:id="rId8"/>
    <sheet name="9. Аналитическая информация" sheetId="11" r:id="rId9"/>
  </sheets>
  <externalReferences>
    <externalReference r:id="rId10"/>
  </externalReferences>
  <definedNames>
    <definedName name="_ftn1" localSheetId="6">'7_Методика расч показ'!#REF!</definedName>
    <definedName name="_ftn2" localSheetId="8">'9. Аналитическая информация'!#REF!</definedName>
    <definedName name="_ftnref1" localSheetId="6">'7_Методика расч показ'!$I$5</definedName>
    <definedName name="_ftnref2" localSheetId="8">'9. Аналитическая информация'!$N$7</definedName>
    <definedName name="_xlnm.Print_Titles" localSheetId="0">'1 Показатели ГП'!$5:$7</definedName>
    <definedName name="_xlnm.Print_Titles" localSheetId="2">'3 Мероприятия (результаты)'!$5:$7</definedName>
    <definedName name="_xlnm.Print_Titles" localSheetId="3">'4 Фин_обеспечение по ГРБС'!$5:$7</definedName>
    <definedName name="_xlnm.Print_Titles" localSheetId="4">'5 Фин_обеспечение по источ'!$4:$6</definedName>
    <definedName name="_xlnm.Print_Titles" localSheetId="5">'6_Ресурсное налоги'!$4:$7</definedName>
    <definedName name="_xlnm.Print_Titles" localSheetId="6">'7_Методика расч показ'!$5:$6</definedName>
    <definedName name="_xlnm.Print_Titles" localSheetId="7">'8_План мероприятий'!$5:$7</definedName>
    <definedName name="_xlnm.Print_Area" localSheetId="0">'1 Показатели ГП'!$A$1:$P$22</definedName>
    <definedName name="_xlnm.Print_Area" localSheetId="2">'3 Мероприятия (результаты)'!$A$1:$N$123</definedName>
    <definedName name="_xlnm.Print_Area" localSheetId="6">'7_Методика расч показ'!$A$1:$J$161</definedName>
    <definedName name="_xlnm.Print_Area" localSheetId="7">'8_План мероприятий'!$A$1:$E$242</definedName>
    <definedName name="_xlnm.Print_Area" localSheetId="8">'9. Аналитическая информация'!$A$1:$N$44</definedName>
  </definedNames>
  <calcPr calcId="144525"/>
</workbook>
</file>

<file path=xl/calcChain.xml><?xml version="1.0" encoding="utf-8"?>
<calcChain xmlns="http://schemas.openxmlformats.org/spreadsheetml/2006/main">
  <c r="E93" i="5" l="1"/>
  <c r="L46" i="7" l="1"/>
  <c r="L45" i="7"/>
  <c r="L44" i="7"/>
  <c r="L43" i="7"/>
  <c r="K42" i="7"/>
  <c r="J42" i="7"/>
  <c r="I42" i="7"/>
  <c r="H42" i="7"/>
  <c r="G42" i="7"/>
  <c r="F42" i="7"/>
  <c r="E42" i="7"/>
  <c r="D42" i="7"/>
  <c r="L42" i="7" s="1"/>
  <c r="L41" i="7"/>
  <c r="L40" i="7"/>
  <c r="L39" i="7"/>
  <c r="L38" i="7"/>
  <c r="K37" i="7"/>
  <c r="J37" i="7"/>
  <c r="I37" i="7"/>
  <c r="H37" i="7"/>
  <c r="G37" i="7"/>
  <c r="F37" i="7"/>
  <c r="E37" i="7"/>
  <c r="D37" i="7"/>
  <c r="L37" i="7" s="1"/>
  <c r="L36" i="7"/>
  <c r="L35" i="7"/>
  <c r="F34" i="7"/>
  <c r="F32" i="7" s="1"/>
  <c r="E34" i="7"/>
  <c r="L34" i="7" s="1"/>
  <c r="D34" i="7"/>
  <c r="L33" i="7"/>
  <c r="K32" i="7"/>
  <c r="J32" i="7"/>
  <c r="I32" i="7"/>
  <c r="H32" i="7"/>
  <c r="G32" i="7"/>
  <c r="D32" i="7"/>
  <c r="L31" i="7"/>
  <c r="L30" i="7"/>
  <c r="L29" i="7"/>
  <c r="L28" i="7"/>
  <c r="K27" i="7"/>
  <c r="J27" i="7"/>
  <c r="I27" i="7"/>
  <c r="H27" i="7"/>
  <c r="G27" i="7"/>
  <c r="F27" i="7"/>
  <c r="E27" i="7"/>
  <c r="D27" i="7"/>
  <c r="L27" i="7" s="1"/>
  <c r="L26" i="7"/>
  <c r="L25" i="7"/>
  <c r="K24" i="7"/>
  <c r="K22" i="7" s="1"/>
  <c r="J24" i="7"/>
  <c r="I24" i="7"/>
  <c r="I9" i="7" s="1"/>
  <c r="I7" i="7" s="1"/>
  <c r="H24" i="7"/>
  <c r="H22" i="7" s="1"/>
  <c r="G24" i="7"/>
  <c r="G22" i="7" s="1"/>
  <c r="F24" i="7"/>
  <c r="E24" i="7"/>
  <c r="E9" i="7" s="1"/>
  <c r="E7" i="7" s="1"/>
  <c r="D24" i="7"/>
  <c r="D9" i="7" s="1"/>
  <c r="L23" i="7"/>
  <c r="J22" i="7"/>
  <c r="I22" i="7"/>
  <c r="F22" i="7"/>
  <c r="E22" i="7"/>
  <c r="L21" i="7"/>
  <c r="L20" i="7"/>
  <c r="L19" i="7"/>
  <c r="L18" i="7"/>
  <c r="K17" i="7"/>
  <c r="J17" i="7"/>
  <c r="I17" i="7"/>
  <c r="H17" i="7"/>
  <c r="G17" i="7"/>
  <c r="F17" i="7"/>
  <c r="E17" i="7"/>
  <c r="D17" i="7"/>
  <c r="L17" i="7" s="1"/>
  <c r="L16" i="7"/>
  <c r="L15" i="7"/>
  <c r="L14" i="7"/>
  <c r="L13" i="7"/>
  <c r="K12" i="7"/>
  <c r="J12" i="7"/>
  <c r="I12" i="7"/>
  <c r="H12" i="7"/>
  <c r="G12" i="7"/>
  <c r="F12" i="7"/>
  <c r="E12" i="7"/>
  <c r="D12" i="7"/>
  <c r="L12" i="7" s="1"/>
  <c r="K11" i="7"/>
  <c r="J11" i="7"/>
  <c r="I11" i="7"/>
  <c r="H11" i="7"/>
  <c r="G11" i="7"/>
  <c r="F11" i="7"/>
  <c r="E11" i="7"/>
  <c r="D11" i="7"/>
  <c r="L11" i="7" s="1"/>
  <c r="K10" i="7"/>
  <c r="J10" i="7"/>
  <c r="I10" i="7"/>
  <c r="H10" i="7"/>
  <c r="G10" i="7"/>
  <c r="F10" i="7"/>
  <c r="E10" i="7"/>
  <c r="D10" i="7"/>
  <c r="L10" i="7" s="1"/>
  <c r="K9" i="7"/>
  <c r="J9" i="7"/>
  <c r="J7" i="7" s="1"/>
  <c r="G9" i="7"/>
  <c r="F9" i="7"/>
  <c r="F7" i="7" s="1"/>
  <c r="K8" i="7"/>
  <c r="K7" i="7" s="1"/>
  <c r="J8" i="7"/>
  <c r="I8" i="7"/>
  <c r="H8" i="7"/>
  <c r="G8" i="7"/>
  <c r="L8" i="7" s="1"/>
  <c r="F8" i="7"/>
  <c r="E8" i="7"/>
  <c r="D8" i="7"/>
  <c r="N112" i="6"/>
  <c r="N111" i="6"/>
  <c r="N110" i="6"/>
  <c r="N109" i="6"/>
  <c r="N108" i="6"/>
  <c r="M107" i="6"/>
  <c r="L107" i="6"/>
  <c r="L106" i="6" s="1"/>
  <c r="K107" i="6"/>
  <c r="J107" i="6"/>
  <c r="J106" i="6" s="1"/>
  <c r="I107" i="6"/>
  <c r="H107" i="6"/>
  <c r="H106" i="6" s="1"/>
  <c r="G107" i="6"/>
  <c r="F107" i="6"/>
  <c r="F106" i="6" s="1"/>
  <c r="M106" i="6"/>
  <c r="K106" i="6"/>
  <c r="I106" i="6"/>
  <c r="G106" i="6"/>
  <c r="N105" i="6"/>
  <c r="N104" i="6"/>
  <c r="N103" i="6"/>
  <c r="M102" i="6"/>
  <c r="M101" i="6" s="1"/>
  <c r="L102" i="6"/>
  <c r="K102" i="6"/>
  <c r="K101" i="6" s="1"/>
  <c r="J102" i="6"/>
  <c r="I102" i="6"/>
  <c r="I101" i="6" s="1"/>
  <c r="H102" i="6"/>
  <c r="G102" i="6"/>
  <c r="G101" i="6" s="1"/>
  <c r="F102" i="6"/>
  <c r="L101" i="6"/>
  <c r="J101" i="6"/>
  <c r="H101" i="6"/>
  <c r="F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M80" i="6"/>
  <c r="N80" i="6" s="1"/>
  <c r="L80" i="6"/>
  <c r="K80" i="6"/>
  <c r="J80" i="6"/>
  <c r="I80" i="6"/>
  <c r="I78" i="6" s="1"/>
  <c r="H80" i="6"/>
  <c r="G80" i="6"/>
  <c r="F80" i="6"/>
  <c r="M79" i="6"/>
  <c r="L79" i="6"/>
  <c r="L78" i="6" s="1"/>
  <c r="K79" i="6"/>
  <c r="J79" i="6"/>
  <c r="J78" i="6" s="1"/>
  <c r="I79" i="6"/>
  <c r="H79" i="6"/>
  <c r="H78" i="6" s="1"/>
  <c r="G79" i="6"/>
  <c r="F79" i="6"/>
  <c r="F78" i="6" s="1"/>
  <c r="K78" i="6"/>
  <c r="G78" i="6"/>
  <c r="N77" i="6"/>
  <c r="N76" i="6"/>
  <c r="N75" i="6"/>
  <c r="N74" i="6"/>
  <c r="N73" i="6"/>
  <c r="N72" i="6"/>
  <c r="N71" i="6"/>
  <c r="N70" i="6"/>
  <c r="N69" i="6"/>
  <c r="M68" i="6"/>
  <c r="N68" i="6" s="1"/>
  <c r="L68" i="6"/>
  <c r="K68" i="6"/>
  <c r="K67" i="6" s="1"/>
  <c r="J68" i="6"/>
  <c r="I68" i="6"/>
  <c r="I67" i="6" s="1"/>
  <c r="H68" i="6"/>
  <c r="G68" i="6"/>
  <c r="G67" i="6" s="1"/>
  <c r="F68" i="6"/>
  <c r="L67" i="6"/>
  <c r="J67" i="6"/>
  <c r="H67" i="6"/>
  <c r="F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M22" i="6"/>
  <c r="N22" i="6" s="1"/>
  <c r="L22" i="6"/>
  <c r="K22" i="6"/>
  <c r="K20" i="6" s="1"/>
  <c r="J22" i="6"/>
  <c r="I22" i="6"/>
  <c r="H22" i="6"/>
  <c r="G22" i="6"/>
  <c r="G20" i="6" s="1"/>
  <c r="F22" i="6"/>
  <c r="M21" i="6"/>
  <c r="N21" i="6" s="1"/>
  <c r="L21" i="6"/>
  <c r="L20" i="6" s="1"/>
  <c r="K21" i="6"/>
  <c r="J21" i="6"/>
  <c r="I21" i="6"/>
  <c r="H21" i="6"/>
  <c r="H20" i="6" s="1"/>
  <c r="G21" i="6"/>
  <c r="F21" i="6"/>
  <c r="M20" i="6"/>
  <c r="J20" i="6"/>
  <c r="I20" i="6"/>
  <c r="F20" i="6"/>
  <c r="N19" i="6"/>
  <c r="N16" i="6" s="1"/>
  <c r="N18" i="6"/>
  <c r="N17" i="6"/>
  <c r="M16" i="6"/>
  <c r="M9" i="6" s="1"/>
  <c r="L16" i="6"/>
  <c r="K16" i="6"/>
  <c r="J16" i="6"/>
  <c r="I16" i="6"/>
  <c r="I9" i="6" s="1"/>
  <c r="H16" i="6"/>
  <c r="G16" i="6"/>
  <c r="F16" i="6"/>
  <c r="N15" i="6"/>
  <c r="N14" i="6"/>
  <c r="N13" i="6"/>
  <c r="N12" i="6"/>
  <c r="M11" i="6"/>
  <c r="L11" i="6"/>
  <c r="K11" i="6"/>
  <c r="K9" i="6" s="1"/>
  <c r="K8" i="6" s="1"/>
  <c r="J11" i="6"/>
  <c r="J9" i="6" s="1"/>
  <c r="J8" i="6" s="1"/>
  <c r="I11" i="6"/>
  <c r="H11" i="6"/>
  <c r="G11" i="6"/>
  <c r="G9" i="6" s="1"/>
  <c r="G8" i="6" s="1"/>
  <c r="F11" i="6"/>
  <c r="F9" i="6" s="1"/>
  <c r="F8" i="6" s="1"/>
  <c r="L10" i="6"/>
  <c r="K10" i="6"/>
  <c r="J10" i="6"/>
  <c r="H10" i="6"/>
  <c r="G10" i="6"/>
  <c r="F10" i="6"/>
  <c r="L9" i="6"/>
  <c r="L8" i="6" s="1"/>
  <c r="H9" i="6"/>
  <c r="H8" i="6" s="1"/>
  <c r="D7" i="7" l="1"/>
  <c r="L7" i="7" s="1"/>
  <c r="L32" i="7"/>
  <c r="L24" i="7"/>
  <c r="H9" i="7"/>
  <c r="H7" i="7" s="1"/>
  <c r="G7" i="7"/>
  <c r="D22" i="7"/>
  <c r="L22" i="7" s="1"/>
  <c r="E32" i="7"/>
  <c r="N101" i="6"/>
  <c r="N20" i="6"/>
  <c r="N9" i="6"/>
  <c r="M8" i="6"/>
  <c r="N106" i="6"/>
  <c r="N11" i="6"/>
  <c r="N79" i="6"/>
  <c r="N107" i="6"/>
  <c r="I10" i="6"/>
  <c r="I8" i="6" s="1"/>
  <c r="M10" i="6"/>
  <c r="M78" i="6"/>
  <c r="N78" i="6" s="1"/>
  <c r="M67" i="6"/>
  <c r="N67" i="6" s="1"/>
  <c r="N102" i="6"/>
  <c r="L9" i="7" l="1"/>
  <c r="N8" i="6"/>
  <c r="N10" i="6"/>
  <c r="B137" i="10" l="1"/>
  <c r="B133" i="10"/>
  <c r="B130" i="10"/>
  <c r="D94" i="9"/>
  <c r="B94" i="9"/>
  <c r="D92" i="9"/>
  <c r="B92" i="9"/>
  <c r="D90" i="9"/>
  <c r="B90" i="9"/>
  <c r="D42" i="9" l="1"/>
  <c r="D40" i="9"/>
  <c r="D44" i="9"/>
  <c r="F57" i="5" l="1"/>
  <c r="G57" i="5"/>
  <c r="H57" i="5"/>
  <c r="I57" i="5"/>
  <c r="J57" i="5"/>
  <c r="K57" i="5"/>
  <c r="L57" i="5"/>
  <c r="M57" i="5"/>
  <c r="E57" i="5"/>
  <c r="I21" i="9" l="1"/>
  <c r="I8" i="9"/>
  <c r="I10" i="9"/>
  <c r="G24" i="4" l="1"/>
  <c r="D30" i="9"/>
  <c r="D28" i="9"/>
  <c r="B30" i="9"/>
  <c r="B28" i="9"/>
  <c r="G30" i="4"/>
  <c r="G31" i="4" l="1"/>
  <c r="G29" i="4"/>
  <c r="B7" i="9" l="1"/>
  <c r="B32" i="9" l="1"/>
  <c r="B54" i="10" l="1"/>
  <c r="B107" i="9" l="1"/>
  <c r="B42" i="9" l="1"/>
  <c r="B44" i="9"/>
  <c r="B61" i="10"/>
  <c r="B225" i="10" l="1"/>
  <c r="B241" i="10"/>
  <c r="B238" i="10"/>
  <c r="B236" i="10"/>
  <c r="B234" i="10"/>
  <c r="B232" i="10"/>
  <c r="B230" i="10"/>
  <c r="B227" i="10"/>
  <c r="B222" i="10"/>
  <c r="B219" i="10"/>
  <c r="B216" i="10"/>
  <c r="B213" i="10"/>
  <c r="B210" i="10"/>
  <c r="B205" i="10"/>
  <c r="B201" i="10"/>
  <c r="B194" i="10"/>
  <c r="B189" i="10"/>
  <c r="B187" i="10"/>
  <c r="B185" i="10"/>
  <c r="B183" i="10"/>
  <c r="B181" i="10"/>
  <c r="B178" i="10"/>
  <c r="B176" i="10"/>
  <c r="B174" i="10"/>
  <c r="B171" i="10"/>
  <c r="B168" i="10"/>
  <c r="B165" i="10"/>
  <c r="B162" i="10"/>
  <c r="B158" i="10"/>
  <c r="B155" i="10"/>
  <c r="B153" i="10"/>
  <c r="B151" i="10"/>
  <c r="B148" i="10"/>
  <c r="B146" i="10"/>
  <c r="B144" i="10"/>
  <c r="B141" i="10"/>
  <c r="B128" i="10"/>
  <c r="B125" i="10"/>
  <c r="B123" i="10"/>
  <c r="B121" i="10"/>
  <c r="B118" i="10"/>
  <c r="B116" i="10"/>
  <c r="B114" i="10"/>
  <c r="B112" i="10"/>
  <c r="B109" i="10"/>
  <c r="B106" i="10"/>
  <c r="B103" i="10"/>
  <c r="B100" i="10"/>
  <c r="B97" i="10"/>
  <c r="B94" i="10"/>
  <c r="B91" i="10"/>
  <c r="B88" i="10"/>
  <c r="B85" i="10"/>
  <c r="B82" i="10"/>
  <c r="B79" i="10"/>
  <c r="C76" i="10"/>
  <c r="B73" i="10"/>
  <c r="B70" i="10"/>
  <c r="B47" i="10"/>
  <c r="B38" i="10"/>
  <c r="B31" i="10"/>
  <c r="B24" i="10"/>
  <c r="B17" i="10"/>
  <c r="B10" i="10"/>
  <c r="I18" i="9" l="1"/>
  <c r="F93" i="5"/>
  <c r="G93" i="5"/>
  <c r="H93" i="5"/>
  <c r="I93" i="5"/>
  <c r="J93" i="5"/>
  <c r="K93" i="5"/>
  <c r="L93" i="5"/>
  <c r="M93" i="5"/>
  <c r="G37" i="4" l="1"/>
  <c r="G34" i="4"/>
  <c r="G28" i="4"/>
  <c r="G27" i="4"/>
  <c r="G10" i="4" s="1"/>
  <c r="G23" i="4"/>
  <c r="G18" i="4"/>
  <c r="G19" i="4"/>
  <c r="G20" i="4"/>
  <c r="G17" i="4"/>
  <c r="G14" i="4"/>
  <c r="E68" i="10" l="1"/>
  <c r="E139" i="10" s="1"/>
  <c r="E160" i="10" s="1"/>
  <c r="I9" i="9"/>
  <c r="I20" i="9"/>
  <c r="I27" i="9"/>
  <c r="D27" i="9"/>
  <c r="D22" i="9"/>
  <c r="D23" i="9"/>
  <c r="D25" i="9"/>
  <c r="D34" i="9"/>
  <c r="D35" i="9"/>
  <c r="D36" i="9"/>
  <c r="D37" i="9"/>
  <c r="D38" i="9"/>
  <c r="D46" i="9"/>
  <c r="D48" i="9"/>
  <c r="D50" i="9"/>
  <c r="D52" i="9"/>
  <c r="D54" i="9"/>
  <c r="D56" i="9"/>
  <c r="D58" i="9"/>
  <c r="D60" i="9"/>
  <c r="D62" i="9"/>
  <c r="D64" i="9"/>
  <c r="D66" i="9"/>
  <c r="D68" i="9"/>
  <c r="D70" i="9"/>
  <c r="D72" i="9"/>
  <c r="D74" i="9"/>
  <c r="D77" i="9"/>
  <c r="D79" i="9"/>
  <c r="D81" i="9"/>
  <c r="D83" i="9"/>
  <c r="D84" i="9"/>
  <c r="D85" i="9"/>
  <c r="D86" i="9"/>
  <c r="D88" i="9"/>
  <c r="D97" i="9"/>
  <c r="D98" i="9"/>
  <c r="D100" i="9"/>
  <c r="D102" i="9"/>
  <c r="D104" i="9"/>
  <c r="D105" i="9"/>
  <c r="D107" i="9"/>
  <c r="D109" i="9"/>
  <c r="D112" i="9"/>
  <c r="D117" i="9"/>
  <c r="D119" i="9"/>
  <c r="D120" i="9"/>
  <c r="D121" i="9"/>
  <c r="D122" i="9"/>
  <c r="D124" i="9"/>
  <c r="D125" i="9"/>
  <c r="D126" i="9"/>
  <c r="D127" i="9"/>
  <c r="D128" i="9"/>
  <c r="D130" i="9"/>
  <c r="D131" i="9"/>
  <c r="D133" i="9"/>
  <c r="D134" i="9"/>
  <c r="D136" i="9"/>
  <c r="D138" i="9"/>
  <c r="D140" i="9"/>
  <c r="D141" i="9"/>
  <c r="D142" i="9"/>
  <c r="D144" i="9"/>
  <c r="D146" i="9"/>
  <c r="D148" i="9"/>
  <c r="D150" i="9"/>
  <c r="D152" i="9"/>
  <c r="D154" i="9"/>
  <c r="D156" i="9"/>
  <c r="D159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7" i="9"/>
  <c r="B79" i="9"/>
  <c r="B81" i="9"/>
  <c r="B83" i="9"/>
  <c r="B84" i="9"/>
  <c r="B85" i="9"/>
  <c r="B86" i="9"/>
  <c r="B88" i="9"/>
  <c r="B97" i="9"/>
  <c r="B98" i="9"/>
  <c r="B100" i="9"/>
  <c r="B102" i="9"/>
  <c r="B104" i="9"/>
  <c r="B105" i="9"/>
  <c r="B109" i="9"/>
  <c r="B112" i="9"/>
  <c r="B114" i="9"/>
  <c r="B115" i="9"/>
  <c r="B117" i="9"/>
  <c r="B119" i="9"/>
  <c r="B120" i="9"/>
  <c r="B121" i="9"/>
  <c r="B122" i="9"/>
  <c r="B124" i="9"/>
  <c r="B125" i="9"/>
  <c r="B126" i="9"/>
  <c r="B127" i="9"/>
  <c r="F32" i="9" s="1"/>
  <c r="B128" i="9"/>
  <c r="B130" i="9"/>
  <c r="B131" i="9"/>
  <c r="B133" i="9"/>
  <c r="B134" i="9"/>
  <c r="B136" i="9"/>
  <c r="B138" i="9"/>
  <c r="B140" i="9"/>
  <c r="B141" i="9"/>
  <c r="B142" i="9"/>
  <c r="B144" i="9"/>
  <c r="B146" i="9"/>
  <c r="B148" i="9"/>
  <c r="B150" i="9"/>
  <c r="B152" i="9"/>
  <c r="B154" i="9"/>
  <c r="B156" i="9"/>
  <c r="B159" i="9"/>
  <c r="B34" i="9"/>
  <c r="B35" i="9"/>
  <c r="B36" i="9"/>
  <c r="B37" i="9"/>
  <c r="B38" i="9"/>
  <c r="B40" i="9"/>
  <c r="D18" i="9"/>
  <c r="D20" i="9"/>
  <c r="D11" i="9"/>
  <c r="D14" i="9"/>
  <c r="D16" i="9"/>
  <c r="D7" i="9"/>
  <c r="D9" i="9"/>
  <c r="B9" i="9"/>
  <c r="B11" i="9"/>
  <c r="B14" i="9"/>
  <c r="B16" i="9"/>
  <c r="B18" i="9"/>
  <c r="B20" i="9"/>
  <c r="B22" i="9"/>
  <c r="B23" i="9"/>
  <c r="B25" i="9"/>
  <c r="B27" i="9"/>
  <c r="F27" i="9" s="1"/>
  <c r="F9" i="8" l="1"/>
  <c r="T15" i="8"/>
  <c r="R15" i="8"/>
  <c r="P15" i="8"/>
  <c r="N15" i="8"/>
  <c r="L15" i="8"/>
  <c r="J15" i="8"/>
  <c r="H15" i="8"/>
  <c r="F15" i="8"/>
  <c r="T12" i="8"/>
  <c r="R12" i="8"/>
  <c r="P12" i="8"/>
  <c r="N12" i="8"/>
  <c r="L12" i="8"/>
  <c r="J12" i="8"/>
  <c r="H12" i="8"/>
  <c r="F12" i="8"/>
  <c r="C12" i="8"/>
  <c r="C15" i="8"/>
  <c r="C9" i="8"/>
</calcChain>
</file>

<file path=xl/sharedStrings.xml><?xml version="1.0" encoding="utf-8"?>
<sst xmlns="http://schemas.openxmlformats.org/spreadsheetml/2006/main" count="2659" uniqueCount="1158">
  <si>
    <t>Создание условий для роста благосостояния граждан – получателей мер социальной поддержки, повышение доступности социального обслуживания населения</t>
  </si>
  <si>
    <t>-</t>
  </si>
  <si>
    <t>ГАИС «ЭСРН»</t>
  </si>
  <si>
    <t>МЗ</t>
  </si>
  <si>
    <t>МСР</t>
  </si>
  <si>
    <t>№ п/п</t>
  </si>
  <si>
    <t>Наименование показателя</t>
  </si>
  <si>
    <t>Единица измерения</t>
  </si>
  <si>
    <t>Значения показателей</t>
  </si>
  <si>
    <t> процентов</t>
  </si>
  <si>
    <t>процентов</t>
  </si>
  <si>
    <t>снижение уровня бедности в два раза по сравнению с показателем 2017 года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</si>
  <si>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</si>
  <si>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</si>
  <si>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t>
  </si>
  <si>
    <t>человек</t>
  </si>
  <si>
    <t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t>
  </si>
  <si>
    <t>Объем просроченной кредиторской задолженности по обязательствам министерства социального развития Оренбургской области</t>
  </si>
  <si>
    <t>тыс. рублей</t>
  </si>
  <si>
    <t>Ответственный за достижение показателя</t>
  </si>
  <si>
    <t>повышение ожидаемой продолжительности жизни до 78 лет</t>
  </si>
  <si>
    <t>Нефинансовое соглашение с Минтрудом России</t>
  </si>
  <si>
    <t>Задачи структурного элемента</t>
  </si>
  <si>
    <t>Связь с показателями</t>
  </si>
  <si>
    <t>Региональный проект «Финансовая поддержка семей при рождении детей»</t>
  </si>
  <si>
    <t>Куратор: Савинова Татьяна Леонидовна – вице-губернатор – заместитель председателя Правительства Оренбургской области по социальной политике – министр здравоохранения Оренбургской области</t>
  </si>
  <si>
    <t>Срок реализации: 2023-2030 годы</t>
  </si>
  <si>
    <t>1.1.</t>
  </si>
  <si>
    <t>Обеспечение финансовой поддержки семей при рождении детей</t>
  </si>
  <si>
    <t>2.1.</t>
  </si>
  <si>
    <t>Лица старше трудоспособного возраста и инвалиды, нуждающиеся в социальном обслуживании, обеспечены системой долговременного ухода</t>
  </si>
  <si>
    <t>3.1.</t>
  </si>
  <si>
    <t xml:space="preserve">Выполнение обязательств государства по социальной поддержке отдельных категорий граждан </t>
  </si>
  <si>
    <t>Повышение уровня жизни отдельных категорий граждан - получателей мер социальной поддержки</t>
  </si>
  <si>
    <t xml:space="preserve">Комплекс процессных мероприятий «Развитие системы социального обслуживания населения» </t>
  </si>
  <si>
    <t>4.1.</t>
  </si>
  <si>
    <t>Обеспечение потребности граждан в социальном обслуживании</t>
  </si>
  <si>
    <t>Улучшение условий жизнедеятельности нуждающихся категорий граждан и расширение их возможностей самостоятельно обеспечивать свои основные жизненные потребности</t>
  </si>
  <si>
    <t>5.1.</t>
  </si>
  <si>
    <t>Создание благоприятных условий для жизнедеятельности семей с детьми</t>
  </si>
  <si>
    <t xml:space="preserve">Созданы благоприятные условия для жизнедеятельности семьи, функционирования института семьи и рождения детей, обеспечены дополнительные меры социальной поддержки семьям с детьми </t>
  </si>
  <si>
    <t>6.1.</t>
  </si>
  <si>
    <t>Расширение спектра и повышение качества услуг, предоставляемых населению</t>
  </si>
  <si>
    <t>Комплекс процессных мероприятий «Организация деятельности системы социальной защиты населения»</t>
  </si>
  <si>
    <t>7.1.</t>
  </si>
  <si>
    <t>Создание условий для обеспечения деятельности системы социальной защиты населения</t>
  </si>
  <si>
    <t>Организация деятельности системы социальной защиты населения</t>
  </si>
  <si>
    <t>Характеристика</t>
  </si>
  <si>
    <t>Задача: Обеспечение финансовой поддержки семей при рождении детей</t>
  </si>
  <si>
    <t>1.2.</t>
  </si>
  <si>
    <t>1.3.</t>
  </si>
  <si>
    <t>тысяча семей</t>
  </si>
  <si>
    <t>1.4.</t>
  </si>
  <si>
    <t>1.5.</t>
  </si>
  <si>
    <t>2.2.</t>
  </si>
  <si>
    <t>3.2.</t>
  </si>
  <si>
    <t>3.3.</t>
  </si>
  <si>
    <t>материальная помощь, приуроченная к празднованию Дня Победы советского народа в Великой Отечественной войне 1941 - 1945 годов;</t>
  </si>
  <si>
    <t xml:space="preserve">материальная помощь ветеранам Великой Отечественной войны, принимавшим участие в обороне города Ленинграда или награжденным знаком «Жителю блокадного Ленинграда», приуроченную к 80-й годовщине со Дня снятия блокады города Ленинграда; </t>
  </si>
  <si>
    <t>3.4.</t>
  </si>
  <si>
    <t>3.5.</t>
  </si>
  <si>
    <t>3.6.</t>
  </si>
  <si>
    <t>3.7.</t>
  </si>
  <si>
    <t>субсидии гражданам на оплату жилого помещения и коммунальных услуг, в случае, если их расходы на оплату жилого помещения и коммунальных услуг, рассчитанные исходя из размера региональных стандартов нормативной площади жилого помещения, используемой для расчета субсидий, и размера региональных стандартов стоимости жилищно-коммунальных услуг,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семьи;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</si>
  <si>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</si>
  <si>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</si>
  <si>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</si>
  <si>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</si>
  <si>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</si>
  <si>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</si>
  <si>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</si>
  <si>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</si>
  <si>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Доля граждан, охваченных государственной социальной помощью на основании социального контракта, в общей численности малоимущих граждан</t>
  </si>
  <si>
    <t>3.16.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</si>
  <si>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</si>
  <si>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3.17.</t>
  </si>
  <si>
    <t>3.18.</t>
  </si>
  <si>
    <t>3.19.</t>
  </si>
  <si>
    <t>Мероприятие включает в себя:</t>
  </si>
  <si>
    <t>обеспечение жильем социального найма отдельных категорий граждан в соответствии с законодательством Оренбургской области;</t>
  </si>
  <si>
    <t>ветеранов боевых действий</t>
  </si>
  <si>
    <t>инвалидов и семей, имеющих детей-инвалидов</t>
  </si>
  <si>
    <t>отдельных категорий граждан, обеспеченных жильем по договорам социального найма</t>
  </si>
  <si>
    <t>семей</t>
  </si>
  <si>
    <t>3.20.</t>
  </si>
  <si>
    <t>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</si>
  <si>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тысяч человек</t>
  </si>
  <si>
    <t>3.21.</t>
  </si>
  <si>
    <t>Объем просроченной кредиторской задолженности по выплате пособий, компенсаций и социальных выплат</t>
  </si>
  <si>
    <t>3.22.</t>
  </si>
  <si>
    <t>Изготовлены и выданы удостоверения для получателей мер социальной поддержки</t>
  </si>
  <si>
    <t>3.23.</t>
  </si>
  <si>
    <t>4.2.</t>
  </si>
  <si>
    <t>4.3.</t>
  </si>
  <si>
    <t>4.4.</t>
  </si>
  <si>
    <t>4.5.</t>
  </si>
  <si>
    <t>единиц</t>
  </si>
  <si>
    <t>4.6.</t>
  </si>
  <si>
    <t>4.7.</t>
  </si>
  <si>
    <t>100,.0</t>
  </si>
  <si>
    <t>100,0.</t>
  </si>
  <si>
    <t>5.2.</t>
  </si>
  <si>
    <t>5.3.</t>
  </si>
  <si>
    <t>5.4.</t>
  </si>
  <si>
    <t>5.5.</t>
  </si>
  <si>
    <t>5.6.</t>
  </si>
  <si>
    <t>5.8.</t>
  </si>
  <si>
    <t>5.9.</t>
  </si>
  <si>
    <t>5.10.</t>
  </si>
  <si>
    <t>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</si>
  <si>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Предоставлены документы, подтверждающие право на льготу по транспортному налогу одному из родителей (усыновителей), попечителей, опекунов, приемных родителей многодетной семьи</t>
  </si>
  <si>
    <t>5.11.</t>
  </si>
  <si>
    <t>5.11.1.</t>
  </si>
  <si>
    <t>5.11.2.</t>
  </si>
  <si>
    <t>5.12..</t>
  </si>
  <si>
    <t>Организованы и проведены социально значимые мероприятия, направленные на укрепление института семьи:</t>
  </si>
  <si>
    <t>награждение областной премией «Женщина Оренбуржья»;</t>
  </si>
  <si>
    <t>новогодние и рождественские праздники для детей, нуждающихся в особой заботе государства;</t>
  </si>
  <si>
    <t>областной ежегодный конкурс «Лучшая многодетная семья Оренбуржья»;</t>
  </si>
  <si>
    <t>чествование супружеских пар в День семьи, любви и верности;</t>
  </si>
  <si>
    <t>чествование семей, в которых родилось одновременно двое и более детей, супружеских пар, проживших совместно 50 и более лет</t>
  </si>
  <si>
    <t>Приобретены новогодние подарки детям военнослужащих, погибших при исполнении служебных обязанностей, инвалидов и из многодетных семей ветеранов боевых действий</t>
  </si>
  <si>
    <t>5.14.</t>
  </si>
  <si>
    <t>Количество социальных проектов (программ) СОНКО, на реализацию которых предоставлена субсидия из областного бюджета</t>
  </si>
  <si>
    <t>6.2.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</si>
  <si>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</si>
  <si>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</si>
  <si>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</si>
  <si>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</si>
  <si>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</si>
  <si>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</si>
  <si>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</si>
  <si>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</si>
  <si>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</si>
  <si>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</si>
  <si>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</si>
  <si>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Наименование мероприятия (результата)</t>
  </si>
  <si>
    <t>Значения мероприятия (результата) по годам</t>
  </si>
  <si>
    <t>4. Комплекс процессных мероприятий «Развитие системы социального обслуживания населения»</t>
  </si>
  <si>
    <t>человек/семей</t>
  </si>
  <si>
    <t>ветераны ВОВ</t>
  </si>
  <si>
    <t>7. Комплекс процессных мероприятий «Организация деятельности системы социальной защиты населения»</t>
  </si>
  <si>
    <t>Связь с показателями национальных целей</t>
  </si>
  <si>
    <t>Реализация механизма проактивных выплат с согласия гражданина и наличия реквизитов счета</t>
  </si>
  <si>
    <t xml:space="preserve">Обеспечение  интеграции ГАИС "ЭСРН" с ЕГИССО в соответствии с требованиями, установленными Правительством Российской Федерации, в целях оказания государственных услуг, включая предоставление государственной социальной помощи на основании социального контракта 
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</si>
  <si>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</si>
  <si>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</si>
  <si>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Объем финансового обеспечения по годам реализации, тыс. рублей</t>
  </si>
  <si>
    <t>ГРБС</t>
  </si>
  <si>
    <t xml:space="preserve">ЦСР 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</si>
  <si>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</si>
  <si>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</si>
  <si>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</si>
  <si>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</si>
  <si>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</si>
  <si>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</si>
  <si>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</si>
  <si>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</si>
  <si>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Всего</t>
  </si>
  <si>
    <t>Государственная программа «Социальная поддержка граждан в Оренбургской области»</t>
  </si>
  <si>
    <t>всего, в том числе:</t>
  </si>
  <si>
    <t>Х</t>
  </si>
  <si>
    <t xml:space="preserve">МСР </t>
  </si>
  <si>
    <t>всего</t>
  </si>
  <si>
    <t>0 3 1 Р1 20790</t>
  </si>
  <si>
    <t>03 1 Р1 20800</t>
  </si>
  <si>
    <t>03 1 Р1 Д0840</t>
  </si>
  <si>
    <t>03 1 Р1 50840</t>
  </si>
  <si>
    <t>03 1 Р3 20740</t>
  </si>
  <si>
    <t>03 1 Р3 94440</t>
  </si>
  <si>
    <t>03 1 P3 95390</t>
  </si>
  <si>
    <t>Комплекс процессных мероприятий  «Предоставление мер социальной поддержки отдельных категорий граждан»</t>
  </si>
  <si>
    <t>03 4 01 20580</t>
  </si>
  <si>
    <t>03 4 01 20590</t>
  </si>
  <si>
    <t>03 4 01 20610</t>
  </si>
  <si>
    <t>03 4 01 20620</t>
  </si>
  <si>
    <t>03 4 01 20650</t>
  </si>
  <si>
    <t>03 4 01 20660</t>
  </si>
  <si>
    <t>03 4 01 20670</t>
  </si>
  <si>
    <t>03 4 01 20680</t>
  </si>
  <si>
    <t>03 4 01 20690</t>
  </si>
  <si>
    <t>03 4 01 20700</t>
  </si>
  <si>
    <t>03 4 01 20710</t>
  </si>
  <si>
    <t>03 4 01 20720</t>
  </si>
  <si>
    <t>03 4 01 20860</t>
  </si>
  <si>
    <t>03 4 01 20870</t>
  </si>
  <si>
    <t>03 4 01 21370</t>
  </si>
  <si>
    <t>03 4 01 21540</t>
  </si>
  <si>
    <t>03 4 01 21550</t>
  </si>
  <si>
    <t>03 4 01 21580</t>
  </si>
  <si>
    <t>03 4 01 21590</t>
  </si>
  <si>
    <t>03 4 01 21600</t>
  </si>
  <si>
    <t>03 4 01 21610</t>
  </si>
  <si>
    <t>03 4 01 21630</t>
  </si>
  <si>
    <t>03 4 01 51340</t>
  </si>
  <si>
    <t>03 4 01 51350</t>
  </si>
  <si>
    <t>03 4 01 51760</t>
  </si>
  <si>
    <t>03 4 01 52200</t>
  </si>
  <si>
    <t>03 4 01 52400</t>
  </si>
  <si>
    <t>03 4 01 52500</t>
  </si>
  <si>
    <t>03 4 01 70750</t>
  </si>
  <si>
    <t>03 4 01 80500</t>
  </si>
  <si>
    <t>03 4 01 92730</t>
  </si>
  <si>
    <t>03 4 01 94290</t>
  </si>
  <si>
    <t>03 4 01 R4620</t>
  </si>
  <si>
    <t>03 4 01 R4040</t>
  </si>
  <si>
    <t>«Развитие системы социального обслуживания населения»</t>
  </si>
  <si>
    <t>03 4 02 20750</t>
  </si>
  <si>
    <t>03 4 02 70870</t>
  </si>
  <si>
    <t>03 4 02 70880</t>
  </si>
  <si>
    <t>03 4 02 72310</t>
  </si>
  <si>
    <t>03 4 02 72320</t>
  </si>
  <si>
    <t xml:space="preserve">03 4 02 91050 </t>
  </si>
  <si>
    <t>03 4 02 91070</t>
  </si>
  <si>
    <t>03 4 02 93480</t>
  </si>
  <si>
    <t>03 4 02 94230</t>
  </si>
  <si>
    <t>Комплекс процессных мероприятий  «Обеспечение государственной поддержки семей, имеющих детей»</t>
  </si>
  <si>
    <t>03 4 03 20760</t>
  </si>
  <si>
    <t>03 4 03 20770</t>
  </si>
  <si>
    <t>03 4 03 20820</t>
  </si>
  <si>
    <t>03 4 03 20840</t>
  </si>
  <si>
    <t>03 4 03 20880</t>
  </si>
  <si>
    <t>03 4 03 20890</t>
  </si>
  <si>
    <t>03 4 03 21520</t>
  </si>
  <si>
    <t>03 4 03 31440</t>
  </si>
  <si>
    <t>03 4 03 59400</t>
  </si>
  <si>
    <t>03 4 03 80510</t>
  </si>
  <si>
    <t>03 4 03 80530</t>
  </si>
  <si>
    <t>03 4 03 81580</t>
  </si>
  <si>
    <t>03 4 03 92740</t>
  </si>
  <si>
    <t>03 4 03 94240</t>
  </si>
  <si>
    <t>03 4 03 R0820</t>
  </si>
  <si>
    <t>03 4 03 R3020</t>
  </si>
  <si>
    <t>Комплекс процессных мероприятий   «Государственная поддержка социально ориентированных некоммерческих организаций»</t>
  </si>
  <si>
    <t>03 4 04 92750</t>
  </si>
  <si>
    <t>03 4 04 92760</t>
  </si>
  <si>
    <t>03 4 04 92770</t>
  </si>
  <si>
    <t>Комплекс процессных мероприятий  «Организация деятельности системы социальной защиты населения Оренбургской области»</t>
  </si>
  <si>
    <t>03 4 05 10020</t>
  </si>
  <si>
    <t>03 4 05 70840</t>
  </si>
  <si>
    <t>03 4 05 72270</t>
  </si>
  <si>
    <t>03 4 05 95350</t>
  </si>
  <si>
    <t>03 4 05 98730</t>
  </si>
  <si>
    <t>Комплекс процессных мероприятий   «Развитие системы социального обслуживания населения»</t>
  </si>
  <si>
    <t>Информаци-онная система</t>
  </si>
  <si>
    <t>Источник финансового обеспечения</t>
  </si>
  <si>
    <t>Объем финансового обеспечения по годам реализации, тыс.рублей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</si>
  <si>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</si>
  <si>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</si>
  <si>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</si>
  <si>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</si>
  <si>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Комплекс процессных мероприятий  «Развитие системы социального обслуживания населения»</t>
  </si>
  <si>
    <t>Комплекс процессных мероприятий «Государственная поддержка социально ориентированных некоммерческих организаций»</t>
  </si>
  <si>
    <t>Статус</t>
  </si>
  <si>
    <t>Оценка расходов</t>
  </si>
  <si>
    <t>результат (ед. изм.)</t>
  </si>
  <si>
    <t>«Предоставление мер социальной поддержки отдельным категориям граждан»</t>
  </si>
  <si>
    <t>х</t>
  </si>
  <si>
    <t xml:space="preserve">Мероприятие (результат) </t>
  </si>
  <si>
    <t>применение льготы по транспортному налогу государствен-ными организациями системы социальной защиты населения Оренбургской области</t>
  </si>
  <si>
    <t>(процен-тов)</t>
  </si>
  <si>
    <t>«Обеспечение государственной поддержки семей, имеющих детей»</t>
  </si>
  <si>
    <t>льгота по транспортному налогу одному из родителей (усыновителей), попечителей, опекунов, приемных родителей многодетной семьи</t>
  </si>
  <si>
    <t>(тысяч человек)</t>
  </si>
  <si>
    <t>финансовое обеспечение (тыс.рублей)</t>
  </si>
  <si>
    <t>льгота по транспортному налогу Героям Советского Союза, Героям Российской Федерации, Героям Социалисти-ческого Труда, полным кавалерам ордена Славы, полным кавалерам Трудовой Славы; участникам Великой Отечественной войны и приравненным к ним лицам; категориям граждан, подвергшихся воздействию радиации вследствие чернобыльской катастрофы; инвалидам всех категорий; лицам, достигшим возраста 55 и 60 лет (соответственно женщины и мужчины), а также пенсионерам, получающим пенсии, назначенные в порядке, установлен-ном законодатель-ством Российской Федерации; ветеранам боевых действий</t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</si>
  <si>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22272F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</si>
  <si>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</si>
  <si>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</si>
  <si>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Метод сбора информации, индекс формы отчетности</t>
  </si>
  <si>
    <t>Ответствен-ный за сбор данных по показателю</t>
  </si>
  <si>
    <t>Срок представления годовой отчетной информации</t>
  </si>
  <si>
    <t>В/А*100%</t>
  </si>
  <si>
    <t>7- административ-ная информация</t>
  </si>
  <si>
    <t>15 января года, следующего за отчетным</t>
  </si>
  <si>
    <t> 7- административ-ная информация</t>
  </si>
  <si>
    <t>Ответственный исполнитель</t>
  </si>
  <si>
    <t>Задача «Обеспечение финансовой поддержки семей при рождении детей»</t>
  </si>
  <si>
    <t>1.1.1.</t>
  </si>
  <si>
    <t>Сладкова Елена Анатольевна – министр социального развития Оренбургской области</t>
  </si>
  <si>
    <t>Контрольная точка «Осуществлен мониторинг предоставления мер социальной поддержки за первый квартал»</t>
  </si>
  <si>
    <t>Гридунова Татьяна Геннадьевна - начальник отдела методологии и организации предоставления мер социальной поддержки МСР</t>
  </si>
  <si>
    <t>1.1.1.2.</t>
  </si>
  <si>
    <t>1.1.1.3.</t>
  </si>
  <si>
    <t>Контрольная точка «Осуществлен мониторинг предоставления мер социальной поддержки за восемь месяцев»</t>
  </si>
  <si>
    <t>1.1.1.4.</t>
  </si>
  <si>
    <t>1.1.1.5.</t>
  </si>
  <si>
    <t>Контрольная точка «Осуществлен мониторинг предоставления мер социальной поддержки за десять месяцев»</t>
  </si>
  <si>
    <t>1.1.1.6.</t>
  </si>
  <si>
    <t>Контрольная точка «Услуга оказана (работы выполнены)»</t>
  </si>
  <si>
    <t>1.1.2.1</t>
  </si>
  <si>
    <t>1.1.2.2.</t>
  </si>
  <si>
    <t>1.1.2.3.</t>
  </si>
  <si>
    <t>1.1.2.4.</t>
  </si>
  <si>
    <t>1.1.2.5.</t>
  </si>
  <si>
    <t>1.1.2.6.</t>
  </si>
  <si>
    <t>1.1.3.</t>
  </si>
  <si>
    <t>1.1.3.2.</t>
  </si>
  <si>
    <t>1.1.3.4.</t>
  </si>
  <si>
    <t>1.1.3.5.</t>
  </si>
  <si>
    <t>1.1.4.</t>
  </si>
  <si>
    <t>1.1.4.1.</t>
  </si>
  <si>
    <t>1.1.4.2.</t>
  </si>
  <si>
    <t>1.1.4.4.</t>
  </si>
  <si>
    <t>1.1.4.5.</t>
  </si>
  <si>
    <t>1.1.5.</t>
  </si>
  <si>
    <t>1.1.5.1.</t>
  </si>
  <si>
    <t>1.1.5.2.</t>
  </si>
  <si>
    <t>1.1.5.3.</t>
  </si>
  <si>
    <t>1.1.5.4.</t>
  </si>
  <si>
    <t>1.1.5.5.</t>
  </si>
  <si>
    <t>Региональный проект «Старшее поколение»</t>
  </si>
  <si>
    <t>2.1.1.</t>
  </si>
  <si>
    <t>2.1.1.1.</t>
  </si>
  <si>
    <t>2.1.1.2.</t>
  </si>
  <si>
    <t>2.1.1.3.</t>
  </si>
  <si>
    <t>2.1.1.4.</t>
  </si>
  <si>
    <t>Контрольная точка «Утверждены (одобрены, сформированы) документы, необходимые для оказания услуги (выполнения работы)»</t>
  </si>
  <si>
    <t>2.1.1.5.</t>
  </si>
  <si>
    <t>2.1.1.6.</t>
  </si>
  <si>
    <t>Пикалова Галина Филипповна – заместитель министра МСР</t>
  </si>
  <si>
    <t>Контрольная точка «Проведена информационно-разъяснительная работа с населением»</t>
  </si>
  <si>
    <t>Контрольная точка «Осуществлено методическое сопровождение организаций социального обслуживания»</t>
  </si>
  <si>
    <t>Контрольная точка «Сформирован реестр лиц, нуждающихся в постороннем уходе и лиц, изъявивших желание создать приемную семью»</t>
  </si>
  <si>
    <t>Контрольная точка «Предоставлен отчет за 9 месяцев о приемных семьях для граждан пожилого возраста и инвалидов»</t>
  </si>
  <si>
    <t>Контрольная точка «Проведено информирование граждан пожилого возраста»</t>
  </si>
  <si>
    <t>Контрольная точка «Сформированы списки граждан пожилого возраста на обучение компьютерной грамотности»</t>
  </si>
  <si>
    <t>Контрольная точка «Заключены договоры на оказание услуг»</t>
  </si>
  <si>
    <t>Контрольная точка «Предоставлен отчет за 9 месяцев о результатах обучения компьютерной грамотности граждан пожилого возраста»</t>
  </si>
  <si>
    <t>Контрольная точка «Услуга оказана (работа выполнена)»</t>
  </si>
  <si>
    <t>Задача «Выполнение обязательств государства по социальной поддержке отдельных категорий граждан»</t>
  </si>
  <si>
    <r>
      <t>Контрольная точка «</t>
    </r>
    <r>
      <rPr>
        <sz val="12"/>
        <color theme="1"/>
        <rFont val="Times New Roman"/>
        <family val="1"/>
        <charset val="204"/>
      </rPr>
      <t>Формирование списков получателей мер социальной поддержки для перечисления средств по реестру»</t>
    </r>
  </si>
  <si>
    <r>
      <t>Контрольная точка «</t>
    </r>
    <r>
      <rPr>
        <sz val="12"/>
        <color theme="1"/>
        <rFont val="Times New Roman"/>
        <family val="1"/>
        <charset val="204"/>
      </rPr>
      <t>Обеспечение выплат на основании реестра»</t>
    </r>
  </si>
  <si>
    <t>ежемесячно, согласно договору с организациями федеральной почтовой связи либо кредитными организациями</t>
  </si>
  <si>
    <t>3.1.2.</t>
  </si>
  <si>
    <t>3.1.2.1.</t>
  </si>
  <si>
    <t>ежемесячно, в соответствии с порядком, установленным законодательством Российской Федерации и Оренбургской области</t>
  </si>
  <si>
    <t>3.1.2.2.</t>
  </si>
  <si>
    <t>3.1.3.</t>
  </si>
  <si>
    <t>3.1.3.1.</t>
  </si>
  <si>
    <t>3.1.3.2.</t>
  </si>
  <si>
    <t>3.1.4.</t>
  </si>
  <si>
    <t>3.1.4.1.</t>
  </si>
  <si>
    <t>ежемесячно, в соответствии с порядком, установленным законодательством Оренбургской области</t>
  </si>
  <si>
    <t>3.1.4.2.</t>
  </si>
  <si>
    <t>3.1.5.</t>
  </si>
  <si>
    <t>3.1.5.1.</t>
  </si>
  <si>
    <t>3.1.5.2.</t>
  </si>
  <si>
    <t>3.1.6.</t>
  </si>
  <si>
    <t>3.1.6.1.</t>
  </si>
  <si>
    <t>3.1.6.2.</t>
  </si>
  <si>
    <t>3.1.7.</t>
  </si>
  <si>
    <t>3.1.7.1.</t>
  </si>
  <si>
    <t>3.1.7.2.</t>
  </si>
  <si>
    <t>3.1.8.</t>
  </si>
  <si>
    <t>3.1.8.1.</t>
  </si>
  <si>
    <t>3.1.8.2.</t>
  </si>
  <si>
    <t>3.1.9.</t>
  </si>
  <si>
    <t>3.1.9.1.</t>
  </si>
  <si>
    <t>3.1.9.2.</t>
  </si>
  <si>
    <t>3.1.10.</t>
  </si>
  <si>
    <t>3.1.10.1.</t>
  </si>
  <si>
    <t>3.1.10.2.</t>
  </si>
  <si>
    <t>3.1.11.</t>
  </si>
  <si>
    <t>3.1.11.1.</t>
  </si>
  <si>
    <t>3.1.11.2</t>
  </si>
  <si>
    <t>3.1.12.</t>
  </si>
  <si>
    <t>3.1.12.1.</t>
  </si>
  <si>
    <t>3.1.12.2.</t>
  </si>
  <si>
    <t>3.1.13.</t>
  </si>
  <si>
    <t>3.1.13.1.</t>
  </si>
  <si>
    <t>3.1.13.2.</t>
  </si>
  <si>
    <t>3.1.14.</t>
  </si>
  <si>
    <t>Григорьева Ирина Михайловна - начальник отдела предоставления государственной социальной помощи МСР</t>
  </si>
  <si>
    <t>3.1.14.1.</t>
  </si>
  <si>
    <t>Контрольная точка «Заседание комиссии по рассмотрению заявлений граждан о предоставлении государственной социальной помощи в трудной жизненной ситуации»</t>
  </si>
  <si>
    <t>не реже одного раза в неделю</t>
  </si>
  <si>
    <t>Теплякова Ирина Васильевна - заместитель министра социального развития Оренбургской области</t>
  </si>
  <si>
    <t>3.1.14.2.</t>
  </si>
  <si>
    <t>Контрольная точка «Формирование реестра получателей государственной социальной помощи в трудной жизненной ситуации»</t>
  </si>
  <si>
    <t>3.1.15.</t>
  </si>
  <si>
    <t>3.1.15.1.</t>
  </si>
  <si>
    <t>3.1.15.2.</t>
  </si>
  <si>
    <t>3.1.16.</t>
  </si>
  <si>
    <t>3.1.16.1.</t>
  </si>
  <si>
    <t>3.1.17.</t>
  </si>
  <si>
    <t>3.1.17.1.</t>
  </si>
  <si>
    <t>3.1.18.</t>
  </si>
  <si>
    <t>Гриценко Валентина Александровна –начальник  отдела по работе с ветеранами МСР</t>
  </si>
  <si>
    <t>3.1.18.1.</t>
  </si>
  <si>
    <t>не реже одного раза в месяц</t>
  </si>
  <si>
    <t>3.1.19.</t>
  </si>
  <si>
    <t>Максименко Оксана Васильевна - начальник отдела государственных жилищных сертификатов и субсидий МСР</t>
  </si>
  <si>
    <t>3.1.19.1.</t>
  </si>
  <si>
    <t>Контрольная точка «Выдача свидетельств о предоставлении социальной выплаты на приобретение жилья за счет средств федерального бюджета (ветеранам Великой Отечественной войны, ветеранам боевых действий, инвалидам и семьям, имеющим детей-инвалидов)»</t>
  </si>
  <si>
    <t>3.1.19.2.</t>
  </si>
  <si>
    <t>в течение года</t>
  </si>
  <si>
    <t>3.1.20.</t>
  </si>
  <si>
    <t>3.1.20.1.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</si>
  <si>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</si>
  <si>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>3.1.21.</t>
  </si>
  <si>
    <t>Платонова Наталья Михайловна - начальник отдела бюджетной политики в сфере социальной поддержки населения и экономического анализа МСР</t>
  </si>
  <si>
    <t>3.1.21.1.</t>
  </si>
  <si>
    <t>ежемесячно</t>
  </si>
  <si>
    <t>3.1.22.</t>
  </si>
  <si>
    <t>3.1.22.1.</t>
  </si>
  <si>
    <t>Контрольная точка «Заключение государственного контракта»</t>
  </si>
  <si>
    <t>3.1.22.2.</t>
  </si>
  <si>
    <t>Контрольная точка «Выдача удостоверений получателям мер социальной поддержки»</t>
  </si>
  <si>
    <t>3.1.23.</t>
  </si>
  <si>
    <t>Кузьмина Елена Вячеславовна – начальник управления семейной политики МСР</t>
  </si>
  <si>
    <t>3.1.23.1.</t>
  </si>
  <si>
    <t>Задача: Обеспечение потребности граждан в социальном обслуживании</t>
  </si>
  <si>
    <t>4.1.1.</t>
  </si>
  <si>
    <t>Данилов Андрей Николаевич - начальник отдела формирования государственного задания (заказа) и взаимодействия с поставщиками социальных услуг МСР</t>
  </si>
  <si>
    <t>4.1.1.1.</t>
  </si>
  <si>
    <t>не позднее 15 рабочих дней со дня доведения МСР лимитов бюджетных обязательств</t>
  </si>
  <si>
    <t>4.1.1.2.</t>
  </si>
  <si>
    <t>ежеквартально</t>
  </si>
  <si>
    <t>4.1.2.</t>
  </si>
  <si>
    <t>4.1.2.1.</t>
  </si>
  <si>
    <t>4.1.3.</t>
  </si>
  <si>
    <t>4.1.3.1.</t>
  </si>
  <si>
    <t>4.1.4.</t>
  </si>
  <si>
    <t>Беляшева Татьяна Владимировна - начальник отдела правового обеспечения МСР</t>
  </si>
  <si>
    <t>4.1.4.1.</t>
  </si>
  <si>
    <t>4.1.5.</t>
  </si>
  <si>
    <t>4.1.5.1.</t>
  </si>
  <si>
    <t>Контрольная точка «Учет достижения целевых показателей в части повышения оплаты труда социальных работников при оценке эффективности деятельности руководителя»</t>
  </si>
  <si>
    <t>4.1.6.</t>
  </si>
  <si>
    <t>4.1.6.1.</t>
  </si>
  <si>
    <t>июнь 2023 года</t>
  </si>
  <si>
    <t>Есина Акбикеш Кабдалловна - начальник отдела организации социального обслуживания населения МСР</t>
  </si>
  <si>
    <t>4.1.7.</t>
  </si>
  <si>
    <t>4.1.7.1.</t>
  </si>
  <si>
    <t>Задача: Создание благоприятных условий для жизнедеятельности семей с детьми</t>
  </si>
  <si>
    <t>5.1.1.</t>
  </si>
  <si>
    <t>5.1.1.1.</t>
  </si>
  <si>
    <t>5.1.1.2.</t>
  </si>
  <si>
    <t>5.1.2.</t>
  </si>
  <si>
    <t>5.1.2.1.</t>
  </si>
  <si>
    <t>5.1.2.2.</t>
  </si>
  <si>
    <t>5.1.3.</t>
  </si>
  <si>
    <t>5.1.3.1.</t>
  </si>
  <si>
    <t>5.1.3.2.</t>
  </si>
  <si>
    <t>5.1.4.</t>
  </si>
  <si>
    <t>Кузьмина Елена Вячеславовна - начальник управления семейной политики МСР</t>
  </si>
  <si>
    <t>5.1.4.1.</t>
  </si>
  <si>
    <t>5.1.4.2.</t>
  </si>
  <si>
    <t>5.1.5.</t>
  </si>
  <si>
    <t>5.1.5.1.</t>
  </si>
  <si>
    <t>5.1.6.</t>
  </si>
  <si>
    <t>Солосина Юлия Александровна - начальник отдела координации отдыха и оздоровления детей МСР</t>
  </si>
  <si>
    <t>5.1.6.1.</t>
  </si>
  <si>
    <t>5.1.7.</t>
  </si>
  <si>
    <t>5.1.7.1.</t>
  </si>
  <si>
    <t>до 15.01.2024</t>
  </si>
  <si>
    <t>5.1.8.</t>
  </si>
  <si>
    <t>5.1.8.1.</t>
  </si>
  <si>
    <t>5.1.9.</t>
  </si>
  <si>
    <t>5.1.9.1.</t>
  </si>
  <si>
    <t>5.1.10.</t>
  </si>
  <si>
    <t>5.1.10.1</t>
  </si>
  <si>
    <t>5.1.11.</t>
  </si>
  <si>
    <t>5.1.11.1</t>
  </si>
  <si>
    <t>5.1.12.</t>
  </si>
  <si>
    <t>Кузьмина Елена Вячеславовна - начальник управления семейной политики МСР; Гриценко Валентина Александровна – начальник отдела по работе с ветеранами МСР</t>
  </si>
  <si>
    <t>5.1.12.1.</t>
  </si>
  <si>
    <t>март 2023 года</t>
  </si>
  <si>
    <t>5.1.12.2.</t>
  </si>
  <si>
    <t>Контрольная точка "Проведение областного ежегодного конкурса "Семья года"</t>
  </si>
  <si>
    <t>май 2023 года</t>
  </si>
  <si>
    <t>5.1.12.3.</t>
  </si>
  <si>
    <t>Контрольная точка "Чествование супружеских пар в День семьи, любви и верности"</t>
  </si>
  <si>
    <t>июль 2023 года</t>
  </si>
  <si>
    <t>Гриценко Валентина Александровна – начальник отдела по работе с ветеранами МСР</t>
  </si>
  <si>
    <t>5.1.12.4.</t>
  </si>
  <si>
    <t>Контрольная точка "Проведение новогодних и рождественских праздников для детей, нуждающихся в особой заботе государства"</t>
  </si>
  <si>
    <t>5.1.13.</t>
  </si>
  <si>
    <t>5.1.13.1.</t>
  </si>
  <si>
    <t>5.1.13.2.</t>
  </si>
  <si>
    <t>5.1.13.3.</t>
  </si>
  <si>
    <t>5.1.13.4.</t>
  </si>
  <si>
    <t>6.1.1.</t>
  </si>
  <si>
    <t>6.1.1.1.</t>
  </si>
  <si>
    <t>6.1.1.2.</t>
  </si>
  <si>
    <t>в течение 20 рабочих дней со дня размещения протокола заседания конкурсной комиссии на сайте МСР</t>
  </si>
  <si>
    <t>6.1.1.3.</t>
  </si>
  <si>
    <t>декабрь 2023 года</t>
  </si>
  <si>
    <t>6.1.2.</t>
  </si>
  <si>
    <t>6.1.2.1.</t>
  </si>
  <si>
    <t>6.1.2.2.</t>
  </si>
  <si>
    <t>Задача: Создание условий для обеспечения деятельности системы социальной защиты населения</t>
  </si>
  <si>
    <t>7.1.1.</t>
  </si>
  <si>
    <t>7.1.1.1.</t>
  </si>
  <si>
    <t>7.1.1.2.</t>
  </si>
  <si>
    <t>7.1.2.</t>
  </si>
  <si>
    <t>Золотухин Андрей Александрович - начальник отдела комплексной безопасности и укрепления материально-технической базы подведомственных учреждений МСР</t>
  </si>
  <si>
    <t>7.1.2.1.</t>
  </si>
  <si>
    <t>Контрольная точка "Мониторинг пожарной безопасности зданий организаций системы социальной защиты населения Оренбургской области"</t>
  </si>
  <si>
    <t>7.1.2.2.</t>
  </si>
  <si>
    <t>Контрольная точка "Устранение выявленных нарушений пожарной безопасности зданий организаций системы социальной защиты населения Оренбургской области"</t>
  </si>
  <si>
    <t>7.1.3.</t>
  </si>
  <si>
    <t>7.1.3.1.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</si>
  <si>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"Подготовка сметной документации на проведение мероприятий по укреплению материально-технической базы организаций социального обслуживания населения"</t>
    </r>
  </si>
  <si>
    <t>7.1.4.</t>
  </si>
  <si>
    <t>7.1.4.1.</t>
  </si>
  <si>
    <t>Контрольная точка «Заключение государственных контрактов на оказание услуги по выпуску и размещению информационных материалов в СМИ»</t>
  </si>
  <si>
    <t>7.1.4.2.</t>
  </si>
  <si>
    <t>Контрольная точка «Выпуск информационных материалов в СМИ»</t>
  </si>
  <si>
    <t>7.1.5.</t>
  </si>
  <si>
    <t>7.1.5.1.</t>
  </si>
  <si>
    <t>7.1.5.2.</t>
  </si>
  <si>
    <t>7.1.6.</t>
  </si>
  <si>
    <t>7.1.6.1.</t>
  </si>
  <si>
    <t>7.1.7.</t>
  </si>
  <si>
    <t>7.1.7.1.</t>
  </si>
  <si>
    <t>7.1.7.2.</t>
  </si>
  <si>
    <t>7.1.8.</t>
  </si>
  <si>
    <t>7.1.8.1.</t>
  </si>
  <si>
    <t>Контрольная точка «Формирование отчета о количестве сведений, полученных посредством СМЭВ, для назначения региональных мер поддержки»</t>
  </si>
  <si>
    <t>7.1.9.</t>
  </si>
  <si>
    <t>7.1.9.1.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</si>
  <si>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"Актуализация информации в классификаторе ЕГИССО и обеспечение привязки к жизненным событиям"</t>
    </r>
  </si>
  <si>
    <t>7.1.10.</t>
  </si>
  <si>
    <t>7.1.10.1</t>
  </si>
  <si>
    <t>7.1.11.</t>
  </si>
  <si>
    <t>7.1.11.1.</t>
  </si>
  <si>
    <t>7.1.12.</t>
  </si>
  <si>
    <t>7.1.12.1</t>
  </si>
  <si>
    <t>Контрольная точка «Подключение к ИС ЕКЦ осуществлено, экспертная система наполнена актуальной информацией по вопросам предоставления мер социальной поддержки в Оренбургской области»</t>
  </si>
  <si>
    <r>
      <t xml:space="preserve"> </t>
    </r>
    <r>
      <rPr>
        <sz val="12"/>
        <color rgb="FF22272F"/>
        <rFont val="Times New Roman"/>
        <family val="1"/>
        <charset val="204"/>
      </rPr>
      <t>31.12.2023</t>
    </r>
  </si>
  <si>
    <t>7.1.12.2</t>
  </si>
  <si>
    <t>Контрольная точка «Формирование отчета в ИС ЕКЦ о времени дозвона до оператора»</t>
  </si>
  <si>
    <t>План реализации государственной программы на 2023 год</t>
  </si>
  <si>
    <t>1.</t>
  </si>
  <si>
    <t>1.1.2.</t>
  </si>
  <si>
    <t>7.13.</t>
  </si>
  <si>
    <t>Наименование показателя (результата)</t>
  </si>
  <si>
    <t>кв.метров</t>
  </si>
  <si>
    <t>Источник данных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</si>
  <si>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</t>
  </si>
  <si>
    <t>обеспечение устойчивого роста численности населения Российской Федерации; повышение ожидаемой продолжительности жизни до 78 лет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</si>
  <si>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года; повышение ожидаемой продолжительности жизни до 78 лет</t>
  </si>
  <si>
    <t>2.</t>
  </si>
  <si>
    <t>7.1.13.</t>
  </si>
  <si>
    <t>7.1.13.1.</t>
  </si>
  <si>
    <t>ГАИС "ЭСРН"</t>
  </si>
  <si>
    <r>
      <t>Краткое описание ожидаемых эффектов от реализации задачи структурного элемент</t>
    </r>
    <r>
      <rPr>
        <sz val="12"/>
        <color rgb="FF000000"/>
        <rFont val="Times New Roman"/>
        <family val="1"/>
        <charset val="204"/>
      </rPr>
      <t>а</t>
    </r>
  </si>
  <si>
    <r>
      <t>Комплекс процессных мероприятий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22272F"/>
        <rFont val="Times New Roman"/>
        <family val="1"/>
        <charset val="204"/>
      </rPr>
      <t>«Предоставление мер социальной поддержки отдельным категориям граждан»</t>
    </r>
    <r>
      <rPr>
        <sz val="12"/>
        <color rgb="FFFF0000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</si>
  <si>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«Обеспечение государственной поддержки семей, имеющих детей»</t>
    </r>
    <r>
      <rPr>
        <sz val="12"/>
        <color rgb="FFFF0000"/>
        <rFont val="Times New Roman"/>
        <family val="1"/>
        <charset val="204"/>
      </rPr>
      <t xml:space="preserve"> </t>
    </r>
  </si>
  <si>
    <r>
      <t>Комплекс процессных мероприятий «Государственная поддержка социально ориентированных некоммерческих организаций</t>
    </r>
    <r>
      <rPr>
        <sz val="12"/>
        <color theme="1"/>
        <rFont val="Times New Roman"/>
        <family val="1"/>
        <charset val="204"/>
      </rPr>
      <t>»</t>
    </r>
  </si>
  <si>
    <r>
      <t> </t>
    </r>
    <r>
      <rPr>
        <sz val="12"/>
        <color rgb="FF000000"/>
        <rFont val="Times New Roman"/>
        <family val="1"/>
        <charset val="204"/>
      </rPr>
      <t>Срок реализации: 2023-2030 годы</t>
    </r>
  </si>
  <si>
    <r>
      <t>Расширение участия негосударственных некомме</t>
    </r>
    <r>
      <rPr>
        <sz val="12"/>
        <color theme="1"/>
        <rFont val="Times New Roman"/>
        <family val="1"/>
        <charset val="204"/>
      </rPr>
      <t>рческих организаций в решении социальных вопросов населения</t>
    </r>
  </si>
  <si>
    <t>необходимо указать показатели из денежных соглашений на 2023 год, подписанных 31.12.2022</t>
  </si>
  <si>
    <t>4.8.</t>
  </si>
  <si>
    <t>Количество семей, получивших единовременную материальную помощь при одновременном рождении двух и более детей</t>
  </si>
  <si>
    <t xml:space="preserve">Число семей, имеющих трех и более детей, получивших сертификат на региональный материнский капитал. </t>
  </si>
  <si>
    <t>Число семей, имеющих трех и более детей, распорядившихся средствами регионального материнского капитала</t>
  </si>
  <si>
    <t>7 - административ-ная информация</t>
  </si>
  <si>
    <r>
      <t>Граждане старше трудоспособного возраста и инвалиды получат услуги в рамках системы долговременного ухода</t>
    </r>
    <r>
      <rPr>
        <i/>
        <sz val="12"/>
        <rFont val="Times New Roman"/>
        <family val="1"/>
        <charset val="204"/>
      </rPr>
      <t xml:space="preserve"> </t>
    </r>
  </si>
  <si>
    <r>
      <t xml:space="preserve">Минимизация неблагоприятных последствий изменения материального положения граждан в связи с рождением детей </t>
    </r>
    <r>
      <rPr>
        <i/>
        <sz val="12"/>
        <color rgb="FFFF0000"/>
        <rFont val="Times New Roman"/>
        <family val="1"/>
        <charset val="204"/>
      </rPr>
      <t xml:space="preserve"> </t>
    </r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</si>
  <si>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t>
  </si>
  <si>
    <t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t>
  </si>
  <si>
    <t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t>
  </si>
  <si>
    <t xml:space="preserve">отчет ГКУ "ЦСПН" </t>
  </si>
  <si>
    <t>ГАИС «ЭСРН», 
сайт Росстата</t>
  </si>
  <si>
    <t>ГАИС "ЭСРН", 
отчет ГКУ "ЦСПН"</t>
  </si>
  <si>
    <t>Информация КЦСОН</t>
  </si>
  <si>
    <t>Значение результата соответствует данным отчета об исполнении бюджета ГКУ "ЦСПН"</t>
  </si>
  <si>
    <t>Информация Управления федеральной налоговой службы по Оренбургской области</t>
  </si>
  <si>
    <t>1 августа года, следующего за отчетным</t>
  </si>
  <si>
    <t>МСР, 
МЗ</t>
  </si>
  <si>
    <t>ГАИС "ЭСРН", инфорация МЗ</t>
  </si>
  <si>
    <t>(Ф + ЭС + Вр) х 100%</t>
  </si>
  <si>
    <t>Значение рзультата соответствует сведениям Оренбургского ОРТПЦ об охвате территории области вещанием</t>
  </si>
  <si>
    <t>сведения Оренбургского радиотелевизионного передающего центра</t>
  </si>
  <si>
    <t>дублирование показателей и результата</t>
  </si>
  <si>
    <t>Отчеты учреждений системы зациальной защиты населения</t>
  </si>
  <si>
    <t>Реестр поставщиков социальных услуг</t>
  </si>
  <si>
    <t xml:space="preserve">Отчеты ГКУ "Государственное юридическое бюро Оренбургской области" </t>
  </si>
  <si>
    <t>Количество учреждений, принявших участие в ежегодном смотре-конкурсе учреждений социального обслуживания Оренбургской области</t>
  </si>
  <si>
    <t>Заявки учреждений социального обслуживания Оренбургской области</t>
  </si>
  <si>
    <t>10 сентября отчетного года</t>
  </si>
  <si>
    <t>Количество многодетных семей, получивших свидетельство о предоставлении социальной выплаты для приобретения (строительства) жилого помещения</t>
  </si>
  <si>
    <t>Отчетные данные муниципальных образований Оренбургской области</t>
  </si>
  <si>
    <t xml:space="preserve">7 - административ-ная информация </t>
  </si>
  <si>
    <t>Информация ГКУ "ЦМТХОД"</t>
  </si>
  <si>
    <t>Отчеты муниципальных образований области</t>
  </si>
  <si>
    <t>1.1.1.1</t>
  </si>
  <si>
    <t>1.1.3.1.</t>
  </si>
  <si>
    <t>1.1.3.3</t>
  </si>
  <si>
    <t>1.1.4.3.</t>
  </si>
  <si>
    <t>1.1.5.6.</t>
  </si>
  <si>
    <t>2.1.2.</t>
  </si>
  <si>
    <t>2.1.2.1</t>
  </si>
  <si>
    <t>2.1.2.2</t>
  </si>
  <si>
    <t>2.1.2.3.</t>
  </si>
  <si>
    <t>2.1.2.4.</t>
  </si>
  <si>
    <t>2.1.2.5.</t>
  </si>
  <si>
    <t>2.1.2.6</t>
  </si>
  <si>
    <t>Результат</t>
  </si>
  <si>
    <t>Контрольная точка "Внесение изменений в нормативные правовые акты и административные регламенты по сокращению сроков назначения мер социальной поддержки"</t>
  </si>
  <si>
    <t>Контрольная точка "Формирование отчета в ГАИС "ЭСРН" о количестве мер социальной поддержки, которые назначаются в срок, не превышающий 5 рабочих дней"</t>
  </si>
  <si>
    <t>Контрольная точка "Формирование перечня региональных мер социальной поддержки, назначенных и предоставленных в ГАИС "ЭСРН"</t>
  </si>
  <si>
    <t xml:space="preserve">Задача: Лица старше трудоспособного возраста и инвалиды, нуждающиеся в социальном обслуживании, обеспечены системой долговременного ухода </t>
  </si>
  <si>
    <t>Есина Акбикеш Кабдалловна – начальник отдела организации социального обслуживания населения МСР</t>
  </si>
  <si>
    <t>3.</t>
  </si>
  <si>
    <t>в том числе:</t>
  </si>
  <si>
    <t>4.1.4.2.</t>
  </si>
  <si>
    <t>5.</t>
  </si>
  <si>
    <t>Контрольная точка «Мониторинг достижения целевых показателей в части повышения оплаты труда социальных работников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</si>
  <si>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Контрольная точка " Проведен смотр-конкурс учреждений социального обслуживания Оренбургской области"</t>
  </si>
  <si>
    <t>октябрь 2023 года</t>
  </si>
  <si>
    <t>4.1.8.</t>
  </si>
  <si>
    <t>4.1.8.1.</t>
  </si>
  <si>
    <t>Есина Акбикеш Кабдалловна - начальник отдела организации социального обслуживания населения МСР; 
Мурзина Лилия Равильевна - начальник отдела реабилитации и социальной интеграции инвалидов МСР</t>
  </si>
  <si>
    <t>Платонова Наталья Михайловна - начальник отдела бюджетной политики в сфере социальной поддержки населения и экономического анализа МСР; 
Кочубей Лариса Романовна - начальник отдела методологии планирования расходов подведомственных учреждений МСР</t>
  </si>
  <si>
    <t>7.1.3.2.</t>
  </si>
  <si>
    <t>Контрольная точка "Формирование отчета о выполнении требований к интеграции ГАИС "ЭСРН" и ЕГИССО в части конвертации назначенных мер социальной защиты (поддержки) регионального уровня"</t>
  </si>
  <si>
    <t>Контрольная точка "Формирование отчета в ГАИС «ЭСРН» о количестве  обращений за получением МСЗУ в электронном виде"</t>
  </si>
  <si>
    <t>Контрольная точка «Внесение изменений в нормативные правовые акты и административные регламенты для предоставления региональных мер социальной поддержки в проактивном формате по реквизитам счетов, направляемых гражданами посредством ЕПГУ в ЕГИССО»</t>
  </si>
  <si>
    <t xml:space="preserve">Контрольная точка «Формирование в ГАИС «ЭСРН» отчета о количестве мер предоставляемых гражданам в проактивном формате» 
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</si>
  <si>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"Формирование отчета о количестве поданных заявлений через ЕПГУ для получения региональных мер социальной защиты (поддержки)"</t>
    </r>
  </si>
  <si>
    <t>отчет ГКУ "ЦСПН"</t>
  </si>
  <si>
    <t xml:space="preserve">форма № ЗП-соц "Сведения о численности и оплате труда работников сферы социального обслуживания по категориям персонала"
</t>
  </si>
  <si>
    <t>10 января года, следующего за отчетным</t>
  </si>
  <si>
    <t>Додон Ирина Никифоровна - начальник отдела организации независимой оценки и оплаты труда МСР</t>
  </si>
  <si>
    <t>Чистяков Виталий Викторович - начальник отдела информационных технологий и информационной безопасности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</si>
  <si>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</t>
  </si>
  <si>
    <t>Отчетные данные муниципальных образований Оренбургской области, организаций отдыха и оздоовления детей</t>
  </si>
  <si>
    <t>Информация от организаций, осуществляющих доставку детей</t>
  </si>
  <si>
    <t>5.1.7.2.</t>
  </si>
  <si>
    <t>Контрольная точка "Мониторинг оздоровительной кампании Оренбурсгкой области за 2023 год"</t>
  </si>
  <si>
    <t>Чистяков Виталий Викторович - начальник отдела информационных технологий и информационной безопасности МСР; Передельская Светлана Рудольфовна – начальник отдела сопровождения государственных программ и проектной деятельности МСР;
Ягодкина Олеся Петровна – директор ГКУ "ЦСПН"</t>
  </si>
  <si>
    <t>Закон об областном бюджете на текущий год</t>
  </si>
  <si>
    <t>Сведения Оренбургского радиотелевизионного передающего центра</t>
  </si>
  <si>
    <t>Отчеты учреждений, подведомственных МСР, в отношении которых принято решение о предоставлении субсидий на иные цели в отчетном году</t>
  </si>
  <si>
    <t>5 рабочий день месяца, следующего за отчетным периодом</t>
  </si>
  <si>
    <t>2.1.3.</t>
  </si>
  <si>
    <t>2.1.3.1.</t>
  </si>
  <si>
    <t>2.1.3.2.</t>
  </si>
  <si>
    <t>2.1.3.3.</t>
  </si>
  <si>
    <t>2.1.3.4.</t>
  </si>
  <si>
    <t>2.1.3.5.</t>
  </si>
  <si>
    <t xml:space="preserve">Контрольная точка "Проведен мониторинг потребности в обеспечении оборудованием отделений дневного пребывания для граждан пожилого возраста и инвалидов"
</t>
  </si>
  <si>
    <t>Контрольная точка "Утверждена потребность в оборудовании отделений дневного пребывания для граждан пожилого возраста и инвалидов"</t>
  </si>
  <si>
    <t>Контрольная точка "Произведена приемка и оплата поставленных товаров, выполненных работ, оказанных услуг "</t>
  </si>
  <si>
    <t>2.1.3.6.</t>
  </si>
  <si>
    <t>Контрольная точка "Утверждены (одобрены, сформированы) документы, необходимые для оказания услуги (выполнения работы)"</t>
  </si>
  <si>
    <t>Контрольная точка "Заключены договоры на закупку товаров, работ, услуг"</t>
  </si>
  <si>
    <t>Контрольная точка "Услуга оказана (работы выполнены)"</t>
  </si>
  <si>
    <t xml:space="preserve">Данилов Андрей Николаевич - начальник отдела формирования государственного задания (заказа) и взаимодействия с поставщиками социальных услуг МСР;
Есина Акбикеш Кабдалловна - начальник отдела организации социального обслуживания населения МСР; 
Кузьмина Елена Вячеславовна - начальник управления семейной политики МСР; 
Караулова Наталья Викторовна - начальник отдела организации стационарного социального обслуживания МСР; 
Мурзина Лилия Равильевна - начальник отдела реабилитации и социальной интеграции инвалидов МСР
</t>
  </si>
  <si>
    <t xml:space="preserve">ГАИС "ЭСРН" 
</t>
  </si>
  <si>
    <t>военнослужащих, сотрудников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 (выплата приурочена к Дню защитника Отечества).</t>
  </si>
  <si>
    <t xml:space="preserve">В целях обеспечения льготного проезда отдельных категорий граждан изготовлены и выданы микропроцессорные пластиковые карты «Социальная транспортная карта» (детям до 14 лет и недееспособным гражданам)  </t>
  </si>
  <si>
    <t>835</t>
  </si>
  <si>
    <t>03 4 03 21750</t>
  </si>
  <si>
    <t>03 4 03 21760</t>
  </si>
  <si>
    <t>03 4 03 31460</t>
  </si>
  <si>
    <t>6.</t>
  </si>
  <si>
    <t>7.</t>
  </si>
  <si>
    <t>8.</t>
  </si>
  <si>
    <t>4.</t>
  </si>
  <si>
    <t>материальная помощь участникам Сталинградской битвы, приуроченная к 80-й и 85-й годовщинам со дня разгрома советскими войсками немецко-фашистских войск в Сталинградской битве;</t>
  </si>
  <si>
    <t>материальная помощь участникам Курской битвы, приуроченная к 80-й и 85-й годовщинам со дня разгрома советскими войсками немецко-фашистских войск в Курской битве;</t>
  </si>
  <si>
    <t>Предоставлены новогодние подарки детям отдельных категорий граждан, погибших при исполнении служебных обязанностей, инвалидов боевых действий и из многодетных семей ветеранов боевых действий.</t>
  </si>
  <si>
    <t xml:space="preserve">МСР сформированы списки получателей мер государственной поддержки и обеспечены выплаты на основании реестра:
единовременная материальная помощь семьям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службы. 
единовременная материальная помощь членам семей военнослужащих,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 результате выполнения служебных обязанностей в ходе специальной военной операции на территориях Украины, Донецкой Народной Республики, Луганской Народной Республики, с 24.02.2022.
</t>
  </si>
  <si>
    <t>2.3.</t>
  </si>
  <si>
    <t>Количество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</si>
  <si>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 xml:space="preserve">7- административ-ная информация
</t>
  </si>
  <si>
    <t xml:space="preserve">Информация общественного совета по проведению независимой оценки качества условий оказания услуг организациями социального обслуживания в Оренбургской области </t>
  </si>
  <si>
    <t>4.1.7.2.</t>
  </si>
  <si>
    <t>Контрольная точка "Отчет организации-оператора по результатам сбора и обобщения информации о качестве условий оказания услуг организациями социального обслуживания в Оренбургской области в соответствии с заключенным государственным контрактом"</t>
  </si>
  <si>
    <t>Контрольная точка "Подведение Общественным советом по проведению независимой оценки качества условий оказания услуг организациями социального обслуживания в Оренбургской области итогов независимой оценки качества условий оказания услуг организациями социального обслуживания в Оренбургской области в отчетном году"</t>
  </si>
  <si>
    <t>Сведения о методике расчета показателей государственной программы и результатов структурных элементов</t>
  </si>
  <si>
    <t>Информация об обеспечении реализации государственной программы за счет налоговых расходов</t>
  </si>
  <si>
    <t xml:space="preserve">Наименование структурного элемента государственной программы, результата
</t>
  </si>
  <si>
    <t>Наименование налогового расхода</t>
  </si>
  <si>
    <t xml:space="preserve">Информация о финансовом обеспечение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</si>
  <si>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Наименование государственной программы, структурного элемента государственной программы</t>
  </si>
  <si>
    <t xml:space="preserve">Информация о бюджетных ассигнованиях на реализацию государственной программы </t>
  </si>
  <si>
    <t xml:space="preserve">Перечень мероприятий (результатов), направленных на реализацию задач структурныых элементов государственной программы </t>
  </si>
  <si>
    <t xml:space="preserve">Задачи, планируемые в рамках структурных элементов государственной программы </t>
  </si>
  <si>
    <t xml:space="preserve">Значение показателей государственной программы </t>
  </si>
  <si>
    <t>Наименование государственной программы,  структурного элемента государственной программы</t>
  </si>
  <si>
    <t>Алгоритм формирования (формула) и методологические пояснения</t>
  </si>
  <si>
    <t xml:space="preserve">* ГП РФ – государственная программа Российской Федерации (данный уровень присваивается в случае если показатель указан в государственной программе Российской Федерации и не относится к проектной деятельности); ФП НП – федеральный проект, входящий в состав национального проекта (в рамках соглашений, заключенных в целях реализации региональных проектов); ФП – федеральный проект, не входящий в состав национального проекта.
Для результата указывается один из следующих источников: ФС – федеральная субсидия; ПП – приоритетный проект; РП – региональный проект; ОС – областная субсидия; ИМ – иное мероприятие. 
</t>
  </si>
  <si>
    <t>Наименование структурного элемента государственной программы, задачи, мероприятия (результата), контрольной точки</t>
  </si>
  <si>
    <t>ФП НП</t>
  </si>
  <si>
    <t>ГП РФ</t>
  </si>
  <si>
    <t>РП</t>
  </si>
  <si>
    <t>ОС</t>
  </si>
  <si>
    <t>ФС</t>
  </si>
  <si>
    <t>ФС, ОС</t>
  </si>
  <si>
    <t>РП, ФС</t>
  </si>
  <si>
    <t>ГАИС "ЭСРН", 
отчет ГКУ "ЦСПН", информация МЗ</t>
  </si>
  <si>
    <t>Гридунова Татьяна Геннадьевна - начальник отдела методологии и организации предоставления мер социальной поддержки МСР;
Кузьмина Елена Вячеславовна - начальник управления семейной политики МСР; 
Какунина Татьяна Владимировна - руководитель отдела организации лекарственного обеспечения льготных категорий граждан МЗ</t>
  </si>
  <si>
    <t>Гридунова Татьяна Геннадьевна - начальник отдела методологии и организации предоставления мер социальной поддержки МСР;
Какунина Татьяна Владимировна - руководитель отдела организации лекарственного обеспечения льготных категорий граждан МЗ</t>
  </si>
  <si>
    <t>Контрольная точка «Формирование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районов, на осуществление переданных государственных полномочий по обеспечению жилыми помещениями отдельных категорий граждан по договорам социального найма»</t>
  </si>
  <si>
    <t>Контрольная точка «Осуществлен мониторинг предоставления мер социальной поддержки за шесть месяцев»</t>
  </si>
  <si>
    <t>Контрольная точка «Осуществлен мониторинг предоставления мер социальной поддержки за девять месяцев»</t>
  </si>
  <si>
    <t>тыс. семей</t>
  </si>
  <si>
    <t>МСР 
(в части детей-сирот и детей, оставшихсе без попечения родителей)</t>
  </si>
  <si>
    <t>Нефинансовое соглашение с Минстроем России</t>
  </si>
  <si>
    <t>ГП РФ, ФС</t>
  </si>
  <si>
    <t>МСР - в части детей сирот и детей, оставшихся без попечения родителей, депаратамент молодежной политики - в части молодых семей</t>
  </si>
  <si>
    <t xml:space="preserve">Государственная программа "Стимулирование развития жилищного строительства в Оренбургской области" </t>
  </si>
  <si>
    <t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</si>
  <si>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 xml:space="preserve">Реализованы мероприятия по обеспечению независимой оценки качества работы организаций социального обслуживания населения. Государственными учреждениями предоставлены социальные услуги и образовательные услуги в сфере социальной защиты населения в соответствии с государственным заданием.
</t>
  </si>
  <si>
    <t>Реестр поставщиков социальных услуг включает учреждения социального обслуживания, основанные на иных формах собственности, которые предоставляют социальные услуги в стационарной и полустационарной формах, на дому</t>
  </si>
  <si>
    <t>В целях повышения престижа и привлекательности профессии социального работника: 
     сохраняется соотношение средней заработной платы социальных работников со средней заработной платой в Оренбургской области на уровне не ниже 100 процентов;
     предоставляется ежемесячная денежная компенсация на частичное возмещение расходов по оплате за наем жилого помещения и коммунальные услуги отдельным категориям квалифицированных работников областных государственных организаций социального обслуживания Оренбургской области, работающих и проживающих в сельской местности</t>
  </si>
  <si>
    <t>Организация проведения мероприятий по независимой оценке качества работы организаций социального обслуживания населения</t>
  </si>
  <si>
    <t>Государственными организациями системы социальной защиты населения Оренбургской области применяется льгота по транспортному налогу и предоставляется транспортная услуга отдельным категориям граждан</t>
  </si>
  <si>
    <t>Предоставляются субсидии на возмещение затрат, связанных с оказанием услуг по отдыху и оздоровлению детей, юридическим лицам и индивидуальным предпринимателям, включенным в реестр организаций отдыха детей и их оздоровления на территории Оренбургской области</t>
  </si>
  <si>
    <t xml:space="preserve">Детям-сиротам, детям, оставшимся без попечения родителей, лицам из числа указанной категории детей, организовано предоставление жилых помещений по договорам найма специализированных жилых помещений или жилищного сертификата Оренбургской области </t>
  </si>
  <si>
    <t>количество проектов (программ)</t>
  </si>
  <si>
    <t>В целях организации деятельности системы социальной защиты населения Оренбургской области осуществляется финансовое, материально-техническое, хозяйственное, транспортное, эксплуатационное обеспечение деятельности МСР, ГКУ Оренбургской области «Центр социальной поддержки населения», ГКУ Оренбургской области «Государственное юридическое бюро Оренбургской области»</t>
  </si>
  <si>
    <t xml:space="preserve">Организована деятельность по обеспечению соответствия санитарным нормам и правилам пожарной безопасности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 </t>
  </si>
  <si>
    <t>Проведятся мероприятия по повышению уровня пожарной безопасности и (или) капитальному ремонту зданий организаций системы социальной защиты населения Оренбургской области</t>
  </si>
  <si>
    <t>Организовано информационное сопровождение основных направлений деятельности в сфере социальной защиты населения</t>
  </si>
  <si>
    <t xml:space="preserve">В целях обеспечения доступности получения региональных мер социальной поддержки в электронном виде, организована работы по выводу на ЕПГУ/РПГУ заявлений на их получение . 
</t>
  </si>
  <si>
    <t xml:space="preserve">Организована работа по сокращению срока предоставления отдельных региональных мер социальной поддержки до пяти рабочих дней и менее. 
</t>
  </si>
  <si>
    <t xml:space="preserve">Организована работа по межведомственному электронному взаимодействию при предоставлении мер соцподдержки регионального уровня в целях исключения сбора с граждан документов, находящихся в распоряжении  иных государственных органов или органов местного самоуправления, органов государственных внебюджетных фондов, многофункциональных центров
</t>
  </si>
  <si>
    <t xml:space="preserve"> Организована возможность получения уведомления о мерах социальной поддержки и беззаявительного назначения отдельных мер социальной поддержки при выявлении новых жизненных событий</t>
  </si>
  <si>
    <t xml:space="preserve">Организовано предоставление мер социальной поддержки в электронном виде на основе данных  ГАИС «ЭСРН»
</t>
  </si>
  <si>
    <t>ГКУ "ЦСПН"  сформированы списки ветеранов подразделений особого риска и обеспечены выплаты на основании реестра, приуроченные к 70-й годовщине со дня Тоцких войсковых учений с применением ядерного оружия (в 2024 году). МСР осуществлен мониторинг предоставления мер социальной поддержки..</t>
  </si>
  <si>
    <t xml:space="preserve">МСР сформированы списки Героев Советского Союза, Героев Российской Федерации и полных кавалеров ордена Славы 3 степеней; Героев Социалистического Труда, Героев Труда Российской Федерации и полных кавалеров ордена Трудовой Славы 3 степеней и обеспечены выплаты на основании реестра.  
ГКУ "ЦСПН" сформированы списки получателей ежемесячной областной надбавки к пенсиям вдов и родителей погибших (умерших) Героев Социалистического Труда и кавалеров ордена Трудовой Славы 3 степеней и обеспечены выплаты на основании реестра. МСР осуществлен мониторинг их предоставления.
</t>
  </si>
  <si>
    <t xml:space="preserve">ГКУ "ЦСПН" организован прием и своевременное рассмотрение заявлений о выдаче сертификата на региональный материнский (семейный) капитал семьям, имеющим трех и более детей. МСР осуществлен мониторинг предоставления сертификата на региональный материнский (семейный) капитал </t>
  </si>
  <si>
    <t>ГКУ "ЦСПН" организован прием и своевременное рассмотрение заявлений о распоряжении средствами регионального материнского (семейного) капитала  семьям, имеющим трех и более детей. МСР осуществлен мониторинг распоряжении средствами регионального материнского (семейного) капитала</t>
  </si>
  <si>
    <t xml:space="preserve">В соответствии с постановлением Правительства Оренбургской области от 07.06.2021 № 439-пп "Об организации обучения компьютерной грамотности граждан пожилого возраста" сформированы списки граждан пожилого возраста, желающих пройти обучение компьютерной грамотности, и организована работа по их обучению </t>
  </si>
  <si>
    <t>В соответствии с Положением об организации стационарозамещающей технологии "Дневное пребывание граждан", утвержденным приказом МСР от 23.12.2021 № 733 гражданам пожилого возраста и инвалидам предоставляется  комплекс социальных услуг в форме полустационарного социального обслуживания. Приобретено оборудование для 4-х отделений (групп) дневного пребывания (КЦСОН в г.Новотроицке, Грачевском, Оренбургском и Тоцком районах)</t>
  </si>
  <si>
    <t>МСР сформированы списки получателей материальной помощи ветеранам и инвалидам Великой Отечественной войны, супруге (супругу) погибшего (умершего) участника (инвалида) Великой Отечественной войны, не вступившей (не вступившему) в повторный брак, членам семей погибших (умерших) участников и инвалидов Великой Отечественной войны, состоявшим на его иждивении и получающим пенсию по случаю потери кормильца (имеющим право на ее получение) в соответствии с пенсионным законодательством Российской Федерации,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неотложных ремонтных работ в занимаемом жилом помещении и (или) работ по реконструкции жилого помещения, и обеспечены выплаты на основании рееестра.</t>
  </si>
  <si>
    <t>МСР осуществлен мониторинг предоставления мер социальной поддержки.</t>
  </si>
  <si>
    <t xml:space="preserve">ГКУ "ЦСПН" сформированы списки получателей мер государственной поддержки и обеспечены выплаты на основании реестра: </t>
  </si>
  <si>
    <t>ГКУ "ЦСПН" сформированы списки получателей социальных выплат и компенсаций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войны, 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</si>
  <si>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граждан Российской Федерации, имеющих место жительства на территории Оренбургской области, родившимся в период с 3 сентября 1927 года по 3 сентября 1945 года («Дети войны»), и обеспечены выплаты в соответствии с законодательством Оренбургской области на основании реестра. МСР осуществлен мониторинг предоставления мер социальной поддержки.</t>
  </si>
  <si>
    <t xml:space="preserve">МСР сформированы списки получателей пенсии за выслугу лет государственным гражданским служащим Оренбургской области; дополнительной пенсии лицам, имеющим особые заслуги перед Оренбургской областью; ежемесячной денежной выплаты и возмещения расходов лицам, имеющим награды Оренбургской области и обеспечены выплаты на основании реестра. </t>
  </si>
  <si>
    <t>ежемесячной денежной компенсации расходов на оплату жилищно-коммунальных услуг инвалидам и участникам Великой Отечественной войны, членам семей погибших инвалидов и участников Великой Отечественной войны, ветеранам боевых действий, гражданам, подвергшимся воздействию радиации вследствие Чернобыльской катастрофы, инвалидам от общего заболевания и детям-инвалидам, ветеранам труда, реабилитированным;</t>
  </si>
  <si>
    <t>компенсации отдельным категориям граждан оплаты взноса на капитальный ремонт общего имущества исходя из расходов, произведенных собственником жилого помещения в многоквартирном доме.</t>
  </si>
  <si>
    <t>МСР осуществлен мониторинг предоставления мер социальной поддержки</t>
  </si>
  <si>
    <t>ГКУ "ЦСПН" сформированы списки отдельных категорий граждан, достигших возраста70-80 лет, на оплату взноса на капитальный ремонт общего имущества исходя из расходов, произведенных собственником жилого помещения в многоквартирном доме,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</si>
  <si>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ежегодной денежной выплаты лицам, награжденным нагрудным знаком «Почетный донор России»,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</si>
  <si>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единовременного денежного пособия и ежемесячной денежной компенсации гражданам при возникновении поствакцинальных осложнений, и обеспечены выплаты на основании реестра. 
МСР осуществлен мониторинг предоставления мер социальной поддержки</t>
  </si>
  <si>
    <t>ГКУ "ЦСПН" сформированы списки получателей социального пособия на погребение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умершего,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беременности, и обеспечены выплаты на основании реестра. 
МСР осуществлен мониторинг предоставления мер социальной поддержки</t>
  </si>
  <si>
    <t>ежемесячной материальной помощи родителям и вдовам (вдовцам)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</t>
  </si>
  <si>
    <t>материальной помощи членам семей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сотрудников органов внутренних дел Российской Федерации (выплата приурочена к Дню сотрудника органов внутренних дел Российской Федерации);</t>
  </si>
  <si>
    <t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 семьям и одиноко проживающим гражданам, находящимся в трудной жизненной ситуации, государственной социальной помощи в трудной жизненной ситуации</t>
  </si>
  <si>
    <t xml:space="preserve">Героям Советского Союза, Героям Российской Федерации, Героям Социалистического труда, полным кавалерам ордена Славы, полным кавалерам Трудовой Славы; участникам Великой Отечественной войны и приравненных к ним лицам; категориям граждан, подвергшимся воздействию радиации вследствие Чернобыльской катастрофы, инвалидам всех категорий, 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 ветеранам боевых действий предоставлены документы, подтверждающие право на льготу по транспортному налогу </t>
  </si>
  <si>
    <t>В соответствии с порядком, утвержденным Указом Губернатора Оренбургской области от 17.09.2012 № 616-ук "О мерах по стимулированию эффективной работы организаций социального обслуживания в Оренбургской области" организовано проведение областного ежегодного смотра-конкурса организаций социального обслуживания, находящихся в ведении Оренбургской области, работающих с семьями с детьми или детьми</t>
  </si>
  <si>
    <t xml:space="preserve">В соответствии с постановлением Правительства Оренбургской области от 14.12.2021 № 1195-пп "О ежегодном региональном конкурсе профессионального мастерства в сфере социального обслуживания Оренбургской области"  организовано проведение конкурса и произведены выплаты единовременного денежного поощрения занявшим в нем первое место </t>
  </si>
  <si>
    <t>ГКУ «ЦСПН" сформированы списки и организовано предоставление ежемесячных денежных выплат на детей в возрасте от трех до семи лет включительно.
МСР осуществлен мониторинг их предоставления</t>
  </si>
  <si>
    <t>В соответствии с Положением, утвержденным постановлением Правительства Оренбургской области от 28.07.2008 № 290-п,  организована работа по предоставлению многодетным семьям социальной выплаты для приобретения или строительства жилья</t>
  </si>
  <si>
    <t>5.6.1.</t>
  </si>
  <si>
    <t xml:space="preserve">Численность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</si>
  <si>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 xml:space="preserve">Проведены  мероприятия по отдыху и оздоровлению детей (в загородных оздоровительных лагерях, лагерях дневного пребывания, палаточных лагерях)  </t>
  </si>
  <si>
    <t>По результатам конкурса предоставляется субсидия социально ориентированным некоммерческим организациям на оплату затрат, связанных с проездом организованных групп детей и сопровождающих лиц к местам отдыха, оздоровления и обратно, включая обеспечение их безопасности в пути следования</t>
  </si>
  <si>
    <t xml:space="preserve">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</si>
  <si>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t xml:space="preserve">МСР проведен конкурс проектов (программ), направленных на повышение качества жизни ветеранов Великой Отечественной войны и ветеранов труда, а также на осуществление мероприятий, способствующих активному долголетию и интеграции граждан старшего поколения и инвалидов в жизнь общества. 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</si>
  <si>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r>
      <t>1.</t>
    </r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Региональный проект «Финансовая поддержка семей при рождении детей»</t>
    </r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</si>
  <si>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0"/>
        <rFont val="Times New Roman"/>
        <family val="1"/>
        <charset val="204"/>
      </rPr>
      <t>Региональный проект «Старшее поколение»</t>
    </r>
  </si>
  <si>
    <r>
      <t>3.</t>
    </r>
    <r>
      <rPr>
        <sz val="7"/>
        <rFont val="Times New Roman"/>
        <family val="1"/>
        <charset val="204"/>
      </rPr>
      <t xml:space="preserve">    </t>
    </r>
    <r>
      <rPr>
        <sz val="10"/>
        <rFont val="Times New Roman"/>
        <family val="1"/>
        <charset val="204"/>
      </rPr>
      <t>Комплекс процессных мероприятий «Предоставление мер социальной поддержки отдельным категориям граждан»</t>
    </r>
  </si>
  <si>
    <t>Задача: Выполнение обязательств государства по социальной поддержке отдельных категорий граждан</t>
  </si>
  <si>
    <t xml:space="preserve"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малоимущим семьям, малоимущим одиноко проживающим гражданам государственной социальной помощи на основании социального контракта по направлениям:
1) поиск работы;
2) осуществление индивидуальной предпринимательской деятельности;
3) ведение личного подсобного хозяйства;
4) осуществление иных мероприятий, направленных на преодоление гражданином трудной жизненной ситуации. Под иными мероприятиями понимаются мероприятия, направленные на оказание государственной социальной помощи в целях удовлетворения текущих потребностей граждан в приобретении товаров первой необходимости, одежды, обуви, лекарственных препаратов, товаров для ведения личного подсобного хозяйства, в лечении, профилактическом медицинском осмотре, в целях стимулирования ведения здорового образа жизни, а также для обеспечения потребности семей в товарах и услугах дошкольного и школьного образования.
</t>
  </si>
  <si>
    <t>обеспечение жильем отдельных категорий граждан, установленных Федеральными законами от 12 января 1995 года № 5-ФЗ «О ветеранах», от 24 ноября 1995 года № 181-ФЗ «О социальной защите инвалидов в Российской Федерации», в соответствии с Указом Президента Российской Федерации от 7 мая 2008 года № 714 «Об обеспечении жильем ветеранов Великой Отечественной войны 1941 - 1945 годов»;</t>
  </si>
  <si>
    <r>
      <t>5.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Комплекс процессных мероприятий «Обеспечение государственной поддержки семей, имеющих детей»</t>
    </r>
  </si>
  <si>
    <t>ГКУ «ЦСПН" сформированы списки и организовано предоставление социальных выплат:
    семьям с детьми (пособие на ребенка гражданам, имеющим детей; ежемесячная денежная выплата на питание обучающихся 5–11 классов общеобразовательных организаций Оренбургской области; ежемесячная денежная выплата на оплату присмотра и ухода за детьми в организациях, осуществляющих образовательную деятельность по реализации образовательных программ дошкольного образования на территории Оренбургской области); 
    ежемесячное материальное обеспечение детей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
    детям-сиротам, детям, оставшимся без попечения родителей, а также лицам из числа детей-сирот и детей, оставшихся без попечения родителей (областная социальная пенсия). 
      МСР перечисляются субвенции бюджету Фонду пенсионного и социального страхования  Российской Федерации на осуществление ежемесячной денежной выплаты на ребенка в возрасте от восьми до семнадцати лет, ежемесячного пособия в связи с рождением и воспитанием ребенка</t>
  </si>
  <si>
    <r>
      <t>6.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Комплекс процессных мероприятий «Государственная поддержка социально ориентированных некоммерческих организаций»</t>
    </r>
  </si>
  <si>
    <t>Контрольная точка «Заключение социального контракта»</t>
  </si>
  <si>
    <t>Контрольная точка «Мониторинг оказания государственной социальной помощи на основании социального контракта»</t>
  </si>
  <si>
    <t>Контрольная точка «Формирование списка граждан, обратившихся за получением микропроцессорной пластиковой карты «Социальная транспортная карта» или универсальной карты жителя Оренбургской области с социальным транспортным приложением</t>
  </si>
  <si>
    <t>Контрольная точка "Запрос в Управление Федеральной налоговой службы по Оренбургской области"</t>
  </si>
  <si>
    <t>Контрольная точка "Мониторинг деятельности ГКУ Оренбургской области "Центр социальной поддержки населения"</t>
  </si>
  <si>
    <t>Контрольная точка «Установлены автономные дымоизвещатели в жилых помещениях, занимаемых отдельными категориями граждан»</t>
  </si>
  <si>
    <t>Контрольная точка "Утверждение государственного задания на финансовый год для учреждений социального обслуживания населения Оренбургской области"</t>
  </si>
  <si>
    <t>Контрольная точка ""Мониторинг выполнения государственного задания"</t>
  </si>
  <si>
    <t>Контрольная точка «Формирование реестра поставщиков социальных услуг"</t>
  </si>
  <si>
    <t>Контрольная точка «Мониторинг деятельности ГКУ "Государственное юридическое бюро Оренбургской области»</t>
  </si>
  <si>
    <t>Контрольная точка "Проведение регионального конкурса профессионального мастерства в сфере социального обслуживания Оренбургской области"</t>
  </si>
  <si>
    <t>Контрольная точка Предоставление социальной (транспортной) услуги</t>
  </si>
  <si>
    <t>Контрольная точка Формирование списков получателей мер социальной поддержки для перечисления средств по реестру</t>
  </si>
  <si>
    <t>Контрольная точка Обеспечение выплат на основании реестра</t>
  </si>
  <si>
    <t>Контрольная точка Выдача свидетельств о предоставлении социальной выплаты на приобретение (строительство) жилья за счет средств областного бюджета</t>
  </si>
  <si>
    <t>Контрольная точка "Выдача сертификатов на отдых и (или) оздоровление детей"</t>
  </si>
  <si>
    <t>Контрольная точка "Предоставление отчета о достижении значения результата предоставления субсидии и значения показателя, необходимого для достижения результата предоставления субсидии"</t>
  </si>
  <si>
    <t>Контрольная точка "Предоставление отчета о достижении значения результата предоставления субсидии"</t>
  </si>
  <si>
    <t>Контрольная точка Направление запроса в Управление Федеральной налоговой службы по Оренбургской области</t>
  </si>
  <si>
    <t>Контрольная точка 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 на осуществление переданных полномочий по обеспечению жилыми помещениями лиц из числа детей-сирот и детей, оставшихся без попечения родителей, по договорам найма специализированных жилых помещений</t>
  </si>
  <si>
    <t>Контрольная точка «Мониторинг семей и детей, находящихся в социально опасном положении»</t>
  </si>
  <si>
    <t>Задача: Расширение участия негосударственных некоммерческих организаций в решении социальных вопросов населения</t>
  </si>
  <si>
    <t>Контрольная точка Проведение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</si>
  <si>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Заключение соглашений о предоставлении субсидий с победителями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</si>
  <si>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Проведение мониторинга реализации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труда"</t>
  </si>
  <si>
    <t>Контрольная точка Заключение государственных контрактов на оказание услуги по выпуску и размещению информационных материалов в СМИ</t>
  </si>
  <si>
    <t>Контрольная точка Публикация информационных материалов в СМИ</t>
  </si>
  <si>
    <t>Контрольная точка Подготовка проектов государственных программ (изменений в них), направленных на отражение бюджетных расходов в качестве программных</t>
  </si>
  <si>
    <t>Контрольная точка Направление в министерство финансов Оренбургской области предложений по формированию целевых статей для отражения бюджетных расходов в качестве программных</t>
  </si>
  <si>
    <t xml:space="preserve">Приложение 3
к протоколу заседания управляющего совета государственной 
программы "Социальная поддержка граждан в Оренбургской области"
</t>
  </si>
  <si>
    <t>Приложение 1
к протоколу заседания управляющего совета государственной программы "Социальная поддержка граждан в Оренбургской области"</t>
  </si>
  <si>
    <t xml:space="preserve">Приложение 2
к протоколу заседания управляющего совета государственной программы "Социальная поддержка граждан в Оренбургской области"
</t>
  </si>
  <si>
    <t xml:space="preserve">Приложение 4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</si>
  <si>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5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</si>
  <si>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6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</si>
  <si>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7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</si>
  <si>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8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</si>
  <si>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МСР
</t>
  </si>
  <si>
    <t xml:space="preserve">Комплекс процессных мероприятий «Предоставление мер социальной поддержки отдельным категориям граждан» </t>
  </si>
  <si>
    <r>
      <t>Региональный проект «</t>
    </r>
    <r>
      <rPr>
        <b/>
        <sz val="10"/>
        <color theme="1"/>
        <rFont val="Times New Roman"/>
        <family val="1"/>
        <charset val="204"/>
      </rPr>
      <t>Старшее поколение»</t>
    </r>
    <r>
      <rPr>
        <b/>
        <sz val="10"/>
        <color rgb="FF22272F"/>
        <rFont val="Times New Roman"/>
        <family val="1"/>
        <charset val="204"/>
      </rPr>
      <t>»</t>
    </r>
  </si>
  <si>
    <t>Базовые показатели 
(используемые в формуле)</t>
  </si>
  <si>
    <t xml:space="preserve">Комплекс процессных мероприятий «Обеспечение государственной поддержки семей, имеющих детей» </t>
  </si>
  <si>
    <t xml:space="preserve">   По результатам конкурсного отбора предоставляется субсидия бюджетам муниципальных образований на модернизацию объектов инфраструктуры, предназначенных для отдыха детей и их оздоровления, в соответствии, с соглашениями заключенными между муниципальными образованиями и МСР в отношении мероприятий по капитальному ремонту, между муниципальными образованиями и МСЖКиДХ  в отношении  мероприятий по строительству (реконструкции).</t>
  </si>
  <si>
    <t>(фамилия, имя, отчество, должность, наименование органа исполнительной власти)</t>
  </si>
  <si>
    <t>Дата достижения контрольной точки</t>
  </si>
  <si>
    <t>Единица измерения показателя (результата)</t>
  </si>
  <si>
    <t>Связь с иными государственными программами Оренбургской области</t>
  </si>
  <si>
    <t>Связь с иными государствен-ными программами Оренбургской области</t>
  </si>
  <si>
    <t>Связь с иными государственными  программами Оренбургской области</t>
  </si>
  <si>
    <t xml:space="preserve">Единица измерения показателя </t>
  </si>
  <si>
    <t>Значения показателя по годам</t>
  </si>
  <si>
    <t>Базовое  значение</t>
  </si>
  <si>
    <t>Единица измерения по ОКЕИ</t>
  </si>
  <si>
    <t>Аналитическая информация о структурных элементах и (или) мероприятиях (результатах)</t>
  </si>
  <si>
    <t xml:space="preserve">иных государственных программ Оренбургской области, соответствующих сфере реализации государственной программы Оренбургской области </t>
  </si>
  <si>
    <t xml:space="preserve">Приложение 9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</si>
  <si>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Единица измерения </t>
  </si>
  <si>
    <t>Значения результата по годам</t>
  </si>
  <si>
    <t xml:space="preserve">Государственная программа «Стимулирование развития жилищного строительства в Оренбургской области»
</t>
  </si>
  <si>
    <t>Депертамент молодежной политики Оренбургской области</t>
  </si>
  <si>
    <t xml:space="preserve">Количество семей отдельных категорий граждан Российской Федерации, обеспеченных жильем </t>
  </si>
  <si>
    <t>Комплекс процессных мероприятий «Обеспечение жильем молодых семей в Оренбургской области»</t>
  </si>
  <si>
    <t>82 199,3</t>
  </si>
  <si>
    <t>631 485,4</t>
  </si>
  <si>
    <t>Доля семей с детьми, получивших государственную поддержку, в общей численности семей с детьми, имеющих на неё право и обратившихся за её получением</t>
  </si>
  <si>
    <t>Доля жителей области, охваченных мероприятиями проектов (программ) социально ориентированных некоммерческих организаций</t>
  </si>
  <si>
    <t>Гридунова Татьяна Геннадьевна – начальник отдела методологии и организации редоставления мер социальной поддержки МСР; 
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</si>
  <si>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– начальник отдела методологии и организации редоставления мер социальной поддержки МСР; 
Беляшева Татьяна Владимировна - начальник отдела правового обеспечения МСР</t>
  </si>
  <si>
    <t>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</si>
  <si>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</si>
  <si>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
Беляшева Татьяна Владимировна - начальник отдела правового обеспечения МСР</t>
  </si>
  <si>
    <t>Показатель стратегии социально-экономического развития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</si>
  <si>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t>
  </si>
  <si>
    <t>1 февраля года, следующего за отчетным</t>
  </si>
  <si>
    <t>Доля пожилых граждан, вовлеченных в мероприятия по увеличению  периода активного долголетия (нарастающим итогом)</t>
  </si>
  <si>
    <t xml:space="preserve">Информация КЦСОН, министерств здравоохранения, физической культуры и спорта культуры Орунбургской области </t>
  </si>
  <si>
    <t>292 906,8</t>
  </si>
  <si>
    <t>302 118,8</t>
  </si>
  <si>
    <t>308 845,2</t>
  </si>
  <si>
    <t>1 816 611,4</t>
  </si>
  <si>
    <t>Регпроект "Старщее поколение"</t>
  </si>
  <si>
    <t>Солосина Юлия Александровна - начальник отдела координации отдыха и оздоровления детей МСР (в части капитального ремонта объектов и приобретения модульных конструкций); 
Адигамова Элиза Нурисламовна – начальник управления МСЖКиДХ (в части строительства объектов)</t>
  </si>
  <si>
    <t>Государственная программа «Стимулирование развития жилищного строительства в Оренбургской области»</t>
  </si>
  <si>
    <t>"Социальная поддержка граждан в Оренбургской области"</t>
  </si>
  <si>
    <t xml:space="preserve">II. Информация о бюджетных ассигнованиях на реализацию гоударственной программы, иных государственных программ Оренбургской области, соответствующих сфере реализации государственной программы </t>
  </si>
  <si>
    <t>ЦСР</t>
  </si>
  <si>
    <t>Ответствен-ный за достижение показателя</t>
  </si>
  <si>
    <t>III. Перечень мероприятий (результатов) иных государственных программ, соответствующих сфере реализации государственной программы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</si>
  <si>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</si>
  <si>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 xml:space="preserve">Государственная программа «Стимулирование развития жилищного строительства в Оренбургской области» </t>
  </si>
  <si>
    <t>минстрой Оренбургской области</t>
  </si>
  <si>
    <t>департамент молодежной политики Оренбургской области</t>
  </si>
  <si>
    <t>минсоцразвития Оренбургской области</t>
  </si>
  <si>
    <t>ИГСН Оренбургской области</t>
  </si>
  <si>
    <t>минархитектуры Оренбургской области</t>
  </si>
  <si>
    <t>(всего), в том числе:</t>
  </si>
  <si>
    <t>23 4 07 R4970</t>
  </si>
  <si>
    <t xml:space="preserve">I. Значения показателей иных государственных программ, соответствующих сфере реализации государственной программы </t>
  </si>
  <si>
    <t xml:space="preserve">III. Информация о финансовом обеспечении иных государственных программ, соответствующих сфере реализации государственной программы, за счет средств областного бюджета, средств государственных внебюджетных фондов и прогнозная оценка средств, привлекаемых на реализацию государственной программы
</t>
  </si>
  <si>
    <t>Задача: Лица старше трудоспособного возраста и инвалиды, нуждающиеся в социальном обслуживании, обеспечены системой долговременного ухода</t>
  </si>
  <si>
    <t>Уровень показателя/
источник результата*</t>
  </si>
  <si>
    <t xml:space="preserve">Информация Управления федеральной налоговой службы по Оренбургской области </t>
  </si>
  <si>
    <t>Количество семей отдельных категорий граждан, обеспеченных жильем</t>
  </si>
  <si>
    <t>Результат "Семьи при одновременном рождении двух и более детей получили единовременную материальную помощь в размере 25 000 рублей на каждого ребенка"</t>
  </si>
  <si>
    <t>Результат "Семьи, имеющие трех и более детей, получили сертификат на региональный материнский (семейный) капитал"</t>
  </si>
  <si>
    <t>Результат "Семьи, имеющие трех и более детей распорядились средствами регионального материнского (семейного) капитала"</t>
  </si>
  <si>
    <t>Результат "Созданы приемные семьи для граждан пожилого возраста и инвалидов"</t>
  </si>
  <si>
    <t>Результат "Организовано обучение компьютерной грамотности граждан пожилого возраста"</t>
  </si>
  <si>
    <t>Результат "Приобретено оборудование для отделений (групп) дневного пребывания для граждан пожилого возраста и инвалидов"</t>
  </si>
  <si>
    <t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t>
  </si>
  <si>
    <t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</si>
  <si>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</si>
  <si>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</si>
  <si>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</si>
  <si>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</si>
  <si>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</si>
  <si>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t>
  </si>
  <si>
    <t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</si>
  <si>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</si>
  <si>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</si>
  <si>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</si>
  <si>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</si>
  <si>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t>
  </si>
  <si>
    <t>Результат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</si>
  <si>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</si>
  <si>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</si>
  <si>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 xml:space="preserve">Результат "Предоставлены микропроцессорная пластиковая карта «Социальная транспортная карта» </t>
  </si>
  <si>
    <t>Результат "Обеспечены жильем отдельные категории граждан</t>
  </si>
  <si>
    <t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</si>
  <si>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t>
  </si>
  <si>
    <t>Результат "Объем просроченной кредиторской задолженности по выплате пособий, компенсаций и социальных выплат"</t>
  </si>
  <si>
    <t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t>
  </si>
  <si>
    <t>Результат "Обеспечены автономными пожарными извещателями отдельные категории граждан"</t>
  </si>
  <si>
    <t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t>
  </si>
  <si>
    <t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t>
  </si>
  <si>
    <t>Результат "Оказана бесплатная юридическая помощь отдельным категориям граждан"</t>
  </si>
  <si>
    <t>Результат "Соотношение средней заработной платы социальных работников со средней заработной платой в Оренбургской области"</t>
  </si>
  <si>
    <t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t>
  </si>
  <si>
    <t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t>
  </si>
  <si>
    <t>Результат "Охват организаций социального обслуживания в Оренбургской области  независимой оценкой качества условий оказания услуг в отчетном году"</t>
  </si>
  <si>
    <t>Результат "Доля граждан, воспользовавшихся транспортной услугой, в общем числе граждан, обратившихся и признанных нуждающимися в ее получении"</t>
  </si>
  <si>
    <t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t>
  </si>
  <si>
    <t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t>
  </si>
  <si>
    <t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</si>
  <si>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t>
  </si>
  <si>
    <t>Результат "Количество многодетных семей, получивших социальные выплаты на приобретение или строительство жилья"</t>
  </si>
  <si>
    <t>Результат "Численность детей, охваченных отдыхом и оздоровлением с использованием сертификата в организациях отдыха детей и их оздоровления"</t>
  </si>
  <si>
    <t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t>
  </si>
  <si>
    <t>Результат "Количество модернизированных объектов инфраструктуры, предназначенных для отдыха детей и их оздоровления"</t>
  </si>
  <si>
    <t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</si>
  <si>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t>
  </si>
  <si>
    <t>Результат "Численность детей, охваченных организованными формами отдыха и (или) оздоровления в организациях отдыха детей  и их оздоровления"</t>
  </si>
  <si>
    <t>Результат "Обеспечено участие граждан в социально значимых мероприятиях, направленных на укрепление института семьи"</t>
  </si>
  <si>
    <t>Результат "Удельный вес безнадзорных и беспризорных несовершеннолетних детей в общей численности детей в Оренбургской области"</t>
  </si>
  <si>
    <t>Результат "Доля населения области, охваченного информационно-разъяснительной работой о деятельности СОНКО, в общей численности населения области"</t>
  </si>
  <si>
    <t>Результат "Доля расходов МСР, осуществляемых с применением программно-целевых инструментов, в общем объеме расходов МСР"</t>
  </si>
  <si>
    <t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t>
  </si>
  <si>
    <t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</si>
  <si>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t>
  </si>
  <si>
    <t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t>
  </si>
  <si>
    <t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t>
  </si>
  <si>
    <t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t>
  </si>
  <si>
    <t>Результат "Доля мер социальной защиты (поддержки) регионального уровня, которые назначаются и предоставляются с использованием ГАИС «ЭСРН»</t>
  </si>
  <si>
    <t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t>
  </si>
  <si>
    <t>Контрольная точка "Проведение мероприятия по вручению областной премии "Женщина Оренбуржья"</t>
  </si>
  <si>
    <t>Контрольная точка "Мониторинг численности безнадзорных и беспризорных несовершеннолетних детей, помещенных в специализированные учреждения для несовершеннолетних детей, нуждающихся в социальной реабилитации"</t>
  </si>
  <si>
    <t>Контрольная точка "Составление актов обследования материально-бытовых условий проживания семей, находящихся в социально опасном положении"</t>
  </si>
  <si>
    <t>Контрольная точка "Осуществление социального патронажа "Забота здесь"</t>
  </si>
  <si>
    <t>Контрольная точка "Заключение государственного контракта на проведение мероприятий по укреплению материально-технической базы организаций социального обслуживания населения"</t>
  </si>
  <si>
    <t>В – численность граждан старше трудоспособного возраста и инвалидов, получивших социальные услуги в организациях социального обслуживания, человек</t>
  </si>
  <si>
    <t>А - общая численность граждан старше трудоспособного возраста и инвалидов, проживающих в Оренбургской области, человек</t>
  </si>
  <si>
    <t>А - общая численность отдельных категорий  граждан, имеющих право на получение мер социальной поддержки и обратившихся за их получением в отчетном периоде, человек;</t>
  </si>
  <si>
    <t>В - численность отдельных категорий граждан, получивших социальную поддержку в отчетном периоде, человек</t>
  </si>
  <si>
    <t>7- административ-ная информация, формы федерального статистического наблюдения № 3-собес (сводная), 6-собес (сводная)</t>
  </si>
  <si>
    <t>Информационно-статистические материалы Оренстата о возрастно-половом составе населения (https://stat.orb.ru/),
ФГИС "Федеральный реестр инвалидов" (https://sfri.ru/analitika/chislennost/chislennost/chislennost-po-vozrastu)</t>
  </si>
  <si>
    <t xml:space="preserve">25 февраля года, следующего за отчетным </t>
  </si>
  <si>
    <t>С - уровень бедности в Оренбургской области (актуальные данные на дату формирования показателя);</t>
  </si>
  <si>
    <t>A - общая численность населения в Оренбургской области (актуальные данные на дату формирования показателя);</t>
  </si>
  <si>
    <t>Официальные статистические данные (https://stat.orb.ru)</t>
  </si>
  <si>
    <t>Официальные статистические данные (https://www.fedstat.ru/indicator/59577)</t>
  </si>
  <si>
    <t>15 апреля года, следующего за отчетным</t>
  </si>
  <si>
    <t>29 апреля года, следующего за отчетным</t>
  </si>
  <si>
    <t>15 апреля года, следующего за отчетным (итоговые данные)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</si>
  <si>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  (человек);</t>
  </si>
  <si>
    <t xml:space="preserve">А - общая численность граждан, обратившихся за получением социальных услуг в учреждения социального обслуживания населения, человек;
</t>
  </si>
  <si>
    <t>В - общая численность граждан, получивших социальные услуги в учреждениях социального обслуживания населения, человек</t>
  </si>
  <si>
    <t xml:space="preserve">А - общая численность семей с детьми, имеющих право на получение мер социальной поддержки и обратившихся за их получением в отчетном периоде, человек;
</t>
  </si>
  <si>
    <t>В - численность семей с детьми, получивших социальную поддержку в отчетном периоде, человек</t>
  </si>
  <si>
    <t xml:space="preserve">B - численность детей в возрасте от 3 до 7 лет включительно, в отношении которых в отчетном году произведена ежемесячная выплата (человек);
</t>
  </si>
  <si>
    <t>A - общая численность детей в возрасте от 3 до 7 лет включительно, проживающих в Оренбургской области (человек);</t>
  </si>
  <si>
    <t>Информационно-статистические материалы Оренстата о возрастно-половом составе населения (https://stat.orb.ru/)</t>
  </si>
  <si>
    <t xml:space="preserve">ГАИС "ЭСРН"; 
отчет ГКУ "ЦСПН" 
</t>
  </si>
  <si>
    <t>Численность детей в возрасте от 3 до 7 лет, в отношении которых произведена ежемесячная выплата в отчетном году на основании реестров</t>
  </si>
  <si>
    <t xml:space="preserve">отчеты СОНКО </t>
  </si>
  <si>
    <t>В - численность населения Оренбургской области, охваченного мероприятиями СОНКО, реализующих социально значимые проекты,  человек</t>
  </si>
  <si>
    <t xml:space="preserve">4 - бухгалтерская отчетность, 
форма 0503169
</t>
  </si>
  <si>
    <t>2 декада июня года, следующего за отчетным</t>
  </si>
  <si>
    <t xml:space="preserve">A - численность граждан в возрасте от 55 до 69 лет, проживающих в Оренбургской области,  человек (актуальные данные на дату формирования показателя);
</t>
  </si>
  <si>
    <t>B - численность граждан в возрасте от 55 до 69 лет, вовлеченных в мероприятия по увеличению периода активного долголетия учреждениями соцобслуживания, культуры, физической культуры и спорта, человек;</t>
  </si>
  <si>
    <t>B -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нарастающим итогом с 2020 года по состоянию на 31.12. отчетного года (человек);</t>
  </si>
  <si>
    <t>16 января года, следующего за отчетным</t>
  </si>
  <si>
    <t xml:space="preserve"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в соответствии с соглашением о предоставлении субсидии из федерального бюджета бюджету Оренбургской области, на основании реестра
</t>
  </si>
  <si>
    <t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бюджета, на основании реестра</t>
  </si>
  <si>
    <t>B - численность граждан пожилого возраста, принятых в приемную семью (человек);</t>
  </si>
  <si>
    <t xml:space="preserve">A - численность граждан пожилого возраста, обратившихся в КЦСОН и нуждающихся в создании приемной семьи (человек);
</t>
  </si>
  <si>
    <t>B - общая численность граждан пожилого возраста, прошедших обучение компьютерной грамотности (человек);</t>
  </si>
  <si>
    <t>A - общая численность граждан пожилого возраста, обратившихся за оказанием содействия в обучении компьютерной грамотности (человек);</t>
  </si>
  <si>
    <t>Значение результата соответствует количеству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</si>
  <si>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>Знгачение результата соответствует числу детей в возрасте от 3 до 7 лет, в отношении которых произведена ежемесячная выплата в отчетном году, нарастающим итогом с начала года</t>
  </si>
  <si>
    <t>Знгачение результата соответствует данным отчета об исполнении бюджета МСР</t>
  </si>
  <si>
    <t xml:space="preserve">Показатель включен в ГП РФ "Обеспечение доступным и комфортным жильем и коммунальными услугами граждан РФ", где формируется из числа обеспеченных жильем молодых семей  и детей-сирот,  за счет средств федеральной субсидии. 
Знгачение результата в рамках данной госпрограммы соответствует численности детей-сирот, обеспеченных жилыми помещениями за счет средств субсидии из федерального бюджета. </t>
  </si>
  <si>
    <t>Знгачение результата соответствует количеству семей, получивших единовременную материальную помощь при одновременном рождении двух и более детей</t>
  </si>
  <si>
    <t xml:space="preserve">Знгачение результата соответствует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субсидии из федерального бюджета бюджету Оренбургской области
</t>
  </si>
  <si>
    <t>Знгачение результата соответствует 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</t>
  </si>
  <si>
    <t xml:space="preserve">Знгачение результата соответствует числу семей, имеющих трех и более детей, получивших в отчетном году сертификат на региональный материнский капитал. </t>
  </si>
  <si>
    <t>Знгачение результата соответствует числу семей, имеющих трех и более детей, распорядившихся средствами регионального материнского капитала в отчетном году</t>
  </si>
  <si>
    <t xml:space="preserve">A - численность обратившихся граждан данной категории, имеющих право на получение мер государственной поддержки в соответствии с законодательством, человек; </t>
  </si>
  <si>
    <t>B - численность граждан данной категории, получивших меры государственной поддержки, человек;</t>
  </si>
  <si>
    <t xml:space="preserve">А - количество граждан, обратившихся за компенсацией оплаты взноса на капитальный ремонт, имеющих право на компенсацию оплаты взноса на капитальный ремонт, человек;
</t>
  </si>
  <si>
    <t>В - количество граждан, получивших компенсацию оплаты взноса на капитальный ремонт, человек</t>
  </si>
  <si>
    <t>дублирование показателей, т.к. есть в финансовом и нефинансовом соглашении с Минтрудом России</t>
  </si>
  <si>
    <t xml:space="preserve">A - численность граждан, обратившихся и имеющих право на получение государственную социальную помощь в трудной жизненной ситуации в соответствии с законодательством Оренбургской области, человек;
</t>
  </si>
  <si>
    <t>B - численность граждан, получивших государственную социальную помощь в трудной жизненной ситуации, человек;</t>
  </si>
  <si>
    <t>А/(В*С)*100%</t>
  </si>
  <si>
    <t xml:space="preserve">B - общая численность населения в Оренбургской области (актуальные данные на дату формирования показателя);
</t>
  </si>
  <si>
    <t>A - численность граждан, получивших государственную социальную помощь на основании социального контракта, человек;</t>
  </si>
  <si>
    <t>B - численность граждан, получивших микропроцессорную пластиковую карту "Социальная транспортная карта" и универсальную карту жителя Оренбургской области с социальным транспортным приложением (человек)</t>
  </si>
  <si>
    <t xml:space="preserve">A - общая численность обратившихся граждан, имеющих право  на получение пластиковой карты "Социальная транспортная карта" и универсальной карты жителя Оренбургской области с социальным транспортным приложением (человек);
</t>
  </si>
  <si>
    <t>Численность ветеранов Великой Отечественной войны, обеспеченных жильем, численность ветеранов, инвалидов и семей, имеющих детей-инвалидов, обеспеченных жильем, численность отдельных категорий граждан, обеспеченных жильем по договорам социального найма</t>
  </si>
  <si>
    <t xml:space="preserve">Значение результата определяется на основании информации Управления федеральной налоговой службы по Оренбургской области о численности льготных категорий граждан, получивших льготу по транспортному налогу за отчетный год   </t>
  </si>
  <si>
    <t>B - численность граждан, которые получили удостоверения, дающие право на получение мер социальной поддержки;</t>
  </si>
  <si>
    <t xml:space="preserve">A - численность граждан, которым установлен льготный статус в соответтсвии с законодательством Оренбургской области;
</t>
  </si>
  <si>
    <t>Информация муниципальных образований Оренбургской области</t>
  </si>
  <si>
    <t>B - общее количество негосударственных организаций социального обслуживания, состоящих в реестре поставщиков социальных услуг, единиц;</t>
  </si>
  <si>
    <t>A - общее количество организаций социального обслуживания всех форм собственности, включенных в реестр поставщиков социальных услуг, единиц;</t>
  </si>
  <si>
    <t xml:space="preserve">Значение результата  определяется на основании свода отчетов учреждений системы социальной защиты наседения о выполнении государственного задания </t>
  </si>
  <si>
    <t>Удовлетворенность качеством социальных услуг и образовательного процесса, предоставляемых учреждениями системы социальной защиты населения на основаннии  отчетности о выполнении государственного задания</t>
  </si>
  <si>
    <t xml:space="preserve">A - общая численность граждан, обратившихся за получением бесплатной юридической помощи в отчетном периоде, человек;
</t>
  </si>
  <si>
    <t>B - количество граждан, получивших бесплатную юридическую помощь в отчетном периоде, человек;</t>
  </si>
  <si>
    <t>B - средняя заработная плата социальных работников за год (рублей);</t>
  </si>
  <si>
    <t xml:space="preserve">A - средняя заработная плата в Оренбургской области за год (рублей)
</t>
  </si>
  <si>
    <t>Росстат  (https://rosstat.gov.ru/labor_market_employment_salaries)</t>
  </si>
  <si>
    <t>2 декада апреля года, следующего за отчетным</t>
  </si>
  <si>
    <t>Значение результата соответствует количеству учреждений, принявших участие в ежегодном смотре-конкурсе учреждений социального обслуживания Оренбургской области</t>
  </si>
  <si>
    <t>B - число поставщиков социальных услуг (включая работников), допущенных к участию в конкурсе профессионального мастерства (единиц/человек);</t>
  </si>
  <si>
    <t>A - общее число поставщиков социальных услуг (включая работников), подавших документы для участия в конкурсе профессионального мастерства (единиц/человек)</t>
  </si>
  <si>
    <t>декабрь отчетного года</t>
  </si>
  <si>
    <t>А - общее количество организаций социального обслуживания, подлежащих независимой оценке качества условий оказания услуг в отчетном году, единиц</t>
  </si>
  <si>
    <t>В - количество организаций социального обслуживания в Оренбургской области, в отношении которых проведена независимая оценка качества условий оказания услуг, единиц</t>
  </si>
  <si>
    <t>декабрь года, предшествующего отчетному периоду</t>
  </si>
  <si>
    <t xml:space="preserve">A - общая численность граждан, обратившихся и признанных нуждающимися в получении транспортной услуги, человек
</t>
  </si>
  <si>
    <t>B - общая численность граждан, получивших транспортные услуги в государственных организациях социального обслуживания населения, человек;</t>
  </si>
  <si>
    <t xml:space="preserve">A - численность обратившихся многодетных семей, имеющих право на получение мер государственной поддержки в соответствии с законодательством, человек; </t>
  </si>
  <si>
    <t>B - численность многодетных семей, получивших меры государственной поддержки, человек;</t>
  </si>
  <si>
    <t>15 февраля года, следующего за отчетным</t>
  </si>
  <si>
    <t>Значение результата соответствует количеству многодетных семей, получивших свидетельство о предоставлении социальной выплаты для приобретения (строительства) жилого помещения</t>
  </si>
  <si>
    <t xml:space="preserve">Значение результата соответствует численности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</si>
  <si>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>Значение результата соответсвует численности детей, охваченных отдыхом и оздоровлением с использованием сертификата</t>
  </si>
  <si>
    <t>Численность детей, охваченных отдыхом и оздоровлением с использованием сертификата</t>
  </si>
  <si>
    <t xml:space="preserve">A - общая численность детей, направленных в организации отдыха детей и их оздоровления в текущем году, человек;
</t>
  </si>
  <si>
    <t>B - численность детей, доставленных к местам отдыха, оздоровления и обратно без травм и отравлений в пути следования за год, человек;</t>
  </si>
  <si>
    <t>Количество модернизированных объектов, предназначенных для отдыха детей и их оздоровления</t>
  </si>
  <si>
    <t>Значение результата соответствует количеству модернизированных объектов, предназначенных для отдыха детей и их оздоровления</t>
  </si>
  <si>
    <t xml:space="preserve">Значение результата соответствует численности детей-сирот, обеспеченных благоустроенными жилыми помещениями  за счет средств субсидии из федерального бюджета бюджету Оренбургской области </t>
  </si>
  <si>
    <t xml:space="preserve">Значение результата соответствует общей численности детей-сирот, обеспеченных благоустроенными жилыми помещениями  </t>
  </si>
  <si>
    <t>Значение результата соответствует численности детей-сирот, обеспеченных благоустроенными жилыми помещениями за счет средств областного бюджета</t>
  </si>
  <si>
    <t>Значение результата соответсвует численности граждан, принявших участие в социально значимых мероприятиях, направленных на укрепление института семьи</t>
  </si>
  <si>
    <t>Численность граждан, принявших участие в социально значимых мероприятиях, направленных на укрепление института семьи</t>
  </si>
  <si>
    <t xml:space="preserve">Ф – показатель функционирования ведомственного сегмента в органах  социальной защиты Оренбургской области, принимающий следующие значения: 0 – если подключения к ИС ЕКЦ нет; 0,4 – если подключение к ИС ЕКЦ есть;
</t>
  </si>
  <si>
    <t>ЭС – показатель наполнения экспертной системы ИС ЕКЦ актуальной информацией по вопросам предоставления мер социальной защиты (поддержки) в Оренбургской области, достаточной для консультирования граждан, принимающий следующие значения: 0 – если наполнения нет; 0,4 – если наполнение есть;</t>
  </si>
  <si>
    <t>Вр – показатель времени дозвона до оператора, принимающий следующие значения: 0 – если время дозвона до оператора превышает 55 секунд; 0,2 – если не более 55 секунд</t>
  </si>
  <si>
    <t>Отчет ГКУ "ЦСПН"</t>
  </si>
  <si>
    <t>А – общее количество обращений за получением услуги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единиц;</t>
  </si>
  <si>
    <t>В – количество обращений за получением услуги в электронном виде с использование ЕПГУ по услугам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</t>
  </si>
  <si>
    <t xml:space="preserve">А – общее количество требований, предъявляемых к ГАИС ЭСРН, установленных постановлением Правительства Российской Федерации от 16.08.2021 № 1342 «О Единой государственной информационной системе социального обеспечения», единиц
</t>
  </si>
  <si>
    <t>В – количество требований к интеграции ГАИС ЭСРН и ЕГИССО, обеспеченных органом социальной защиты в отчетном периоде, единиц</t>
  </si>
  <si>
    <t>В – количество мер социальной защиты (поддержки) регионального уровня, которые назначаются и предоставляются с использованием ГАИС «ЭСРН», по состоянию на конец отчетного периода (единиц);</t>
  </si>
  <si>
    <t xml:space="preserve">А – общее количество мер социальной защиты (поддержки) регионального уровня, предоставляемых в Оренбургской области на конец отчетного периода (единиц)
</t>
  </si>
  <si>
    <t>В – количество мер социальной защиты (поддержки) регионального уровня, право на которые возникает в связи с наступлением жизненных событий, утвержденных приказом Минтруда России от 16.11.2021 № 805н «Об утверждении перечня жизненных событий, наступление которых предоставляет гражданам возможность получения мер социальной защиты (поддержки), социальных услуг, предоставляемых в рамках социального обслуживания и государственной социальной помощи, иных социальных гарантий и выплат», и которые привязаны к этим жизненным событиям в классификаторе мер социальной защиты ЕГИССО, единиц;</t>
  </si>
  <si>
    <t xml:space="preserve">А – общее количество мер социальной защиты (поддержки) регионального уровня, предоставляемых в связи с наступлением жизненных событий, утвержден приказом Минтруда России от 16.11.2021 № 805н, единиц;
</t>
  </si>
  <si>
    <t>В – количество региональных мер социальной поддержки, по которым нормативными правовыми актами Оренбургской области, регламенти-рующими порядок их предоставления, предусмотрен срок назначения 5 дней и менее, единиц;</t>
  </si>
  <si>
    <t xml:space="preserve">А – общее количество мер социальной защиты (поддержки) регионального уровня, предоставляемых в Оренбургской области, на конец отчетного года, единиц;
</t>
  </si>
  <si>
    <t xml:space="preserve">А – общее количество документов и сведений, необходимых для назначения мер социальной защиты (поддержки) в соответствии с нормативными правовыми актами Оренбургской области, регулирующими порядок их предоставления, единиц;
</t>
  </si>
  <si>
    <t>В – количество сведений, необходимых для назначения региональных  мер социальной поддержки, получаемых посредством межведомственного электронного взаимодействия, единиц;</t>
  </si>
  <si>
    <t>В – количество региональных мер социальной защиты (поддержки), форма для подачи заявлений на которые выведена на ЕПГУ и (или) РПГУ и поступает в ГАИС ЭСРН, единиц;</t>
  </si>
  <si>
    <t xml:space="preserve">А – общее количество мер социальной поддержки регионального уровня в Оренбургской области, полученных гражданами за отчетный период, единиц;
</t>
  </si>
  <si>
    <t>В – количество мер социальной поддержки регионального уровня в Оренбургской области, которые получены гражданами за отчетный период в проактивном формате на основании согласий на использование реквизитов счетов, переданных оператором ЕСИА в ЕГИССО, единиц;</t>
  </si>
  <si>
    <t>Сведения Оренбургского ОРТПЦ об охвате территории области вещанием</t>
  </si>
  <si>
    <t xml:space="preserve">Значение результата соответстует количеству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</t>
  </si>
  <si>
    <t>Количество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в отчетном году</t>
  </si>
  <si>
    <t xml:space="preserve">A - общий объем расходов МСР, тыс. рублей
</t>
  </si>
  <si>
    <t>B - общий объем расходов МСР, осуществляемых в соответствии с целевыми программами, тыс. рублей;</t>
  </si>
  <si>
    <t xml:space="preserve">A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кв. метров;
</t>
  </si>
  <si>
    <t>B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не соответствующих санитарным нормам и правилам пожарной безопасности, кв. метров;</t>
  </si>
  <si>
    <t>Значение результата соответствует количеству социальных проектов (программ) СОНКО, на реализацию которых предоставлена субсидия из областного бюджета</t>
  </si>
  <si>
    <t>A - общая численность детей в Оренбургской области, человек;</t>
  </si>
  <si>
    <t>B - численность безнадзорных и беспризорных несовершеннолетних детей в Оренбургской области, человек;</t>
  </si>
  <si>
    <t xml:space="preserve"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завершен (независимо от даты заключения) и по которым проведена оценка уровня СДД, в отчетном периоде, нарастающим итогом с начала отчетного года, человек;
</t>
  </si>
  <si>
    <t xml:space="preserve">B - численность граждан из числа, у которых по завершении срока действия социального контракта уровень СДД превысил величину прожиточного минимума, установленную в субъекте Российской Федерации на момент осуществления такой оценки, в отчетном периоде, нарастающим итогом с начала отчетного года, человек;
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</si>
  <si>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СДД, в отчетном периоде нарастающим итогом с начала отчетного года, человек;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</si>
  <si>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года, человек;</t>
  </si>
  <si>
    <t>Значение  рзультата складывается из численности обеспеченных жильем ветеранов Великой Отечественной войны,  ветеранов, инвалидов и семей, имеющих детей-инвалидов,  отдельных категорий граждан</t>
  </si>
  <si>
    <t>1 - периодическая отчетность</t>
  </si>
  <si>
    <t>Сведения из личного кабинета администратора регионального конкурса (сотрудника МСР) на  офинциальном сайте Минтруда России</t>
  </si>
  <si>
    <t>Отчет по форме
№ 1-ДО "Дети-отчет"</t>
  </si>
  <si>
    <t>Отчет по форме  
1.1 АИС "Дети"</t>
  </si>
  <si>
    <t>10 февраля года, следующего за отчетным</t>
  </si>
  <si>
    <t xml:space="preserve">Договоры о направлении и приеме детей в федеральные государственные бюджетные образовательные учреждения </t>
  </si>
  <si>
    <t>Министерство социального развития Оренбургской области (далее - МСР)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</si>
  <si>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</si>
  <si>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WEB-консолидация</t>
  </si>
  <si>
    <t>Ответственный за реализацию: МСР</t>
  </si>
  <si>
    <t>Ответственный за реализацию – МСР</t>
  </si>
  <si>
    <t>Государственным казенным учреждением Оренбургской области "Центр социальной поддержки населения" (далее - ГКУ "ЦСПН") сформированы списки получателей единовременной материальной помощи при одновременном рождении двух и более детей.  
МСР осуществлен мониторинг её предоставления.</t>
  </si>
  <si>
    <t>Организовано финансовое обеспечение деятельности ГКУ "ЦСПН» по исполнению государственных функций по назначению, начислению, выплате и перерасчету пособий, компенсаций и иных социальных выплат</t>
  </si>
  <si>
    <t xml:space="preserve">В соответствии с Законом Оренбургской области от 27.06.2012 № 886/253-V-ОЗ "О бесплатной юридической помощи в Оренбургской области" органнизована работа по предоставлению отдельным категориям граждан бесплатной юридической помощи  в Государственном казенном учреждении Оренбургской области «Государственное юридическое бюро Оренбургской области» и адвокатами </t>
  </si>
  <si>
    <t>В соотетствии с Порядком, утвержденным постановлением Правительства Оренбургской области от 26.02.2007 № 79-п  организована работа по предоставлению мер социальной поддержки многодетным семьям, в том числе:
 обеспечение бесплатными лекарственными препаратами детей в возрасте до 6 лет из многодетных семей (Министерство здравоохранения Оренбургской области (далее - МЗ); 
единовременная денежная выплата в целях улучшения жилищных условий взамен предоставления земельного участка в собственность бесплатно; компенсация стоимости проезда на детей из многодетных семей; ежегодная денежная выплата на приобретение школьной формы для детей из многодетных семей в возрасте от 7 до 16 лет включительно (МСР)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</si>
  <si>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среднедушевого дохода (далее - СДД), в отчетном периоде нарастающим итогом с начала отчетного года, человек;</t>
  </si>
  <si>
    <t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t>
  </si>
  <si>
    <t>ежемесячная материальная помощь лицам, ставшим инвалидами I или II группы в результате выполнения воинских и служебных обязанностей в Республике Афганистан, Чеченской Республике и территориях Содружества Независимых Государств, Сирийской Арабской Республики, Украины, Донецкой Народной Республики, Луганской Народной Республики, а также на территориях Запорожской области и Херсонской области. 
МСР осуществлен мониторинг предоставления мер социальной поддержки.</t>
  </si>
  <si>
    <t>Детям, оказавшимся в трудной жизненной ситуации, обеспечивается перевозка между субъектами Российской Федерации, а также в пределах территорий государств - участников Содружества Независимых Государств,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</si>
  <si>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 соответствии с Законом Оренбургской области от 12.09.2013 
№ 754/531-V-ОЗ "Об организации и осуществлении деятельности приемных семей для граждан пожилого возраста и инвалидов на территории Оренбургской области" комплексными центрами социального обслуживания населения в городах и районах области (далее - КЦСОН) организована работа по созданию приемных семей для граждан пожилого возраста и инвалидов. МСР  осуществлен контроль за  деятельностью организации приемных семей для граждан пожилого возраста и инвалидов на территории Оренбургской области</t>
  </si>
  <si>
    <t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t>
  </si>
  <si>
    <t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t>
  </si>
  <si>
    <t>Организовано предоставление массовых социально-значимых услуг в электронном виде посредством ГАИС "ЭСРН"</t>
  </si>
  <si>
    <t>Организована работа по модернизации объектов инфраструктуры, предназначенных для отдыха детей и их оздоровления: 
проведение капитального ремонта зданий (помещений), инженерных коммуникаций к ним; приобретение и монтаж быстровозводимых модульных конструкций и оснащение их оборудованием (МСР);        строительство (реконструкция) зданий и помещений муниципальной собственности для организации отдыха детей и их оздоровления (министерство строительства, жилищно-коммунального, дорожного хозяйства и транспорта Оренбургской области, далее - МСЖКиДХ).</t>
  </si>
  <si>
    <t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t>
  </si>
  <si>
    <t xml:space="preserve">Осуществляется информирование граждан в режиме реального времени по вопросам предоставления мер социальной защиты (поддержки) посредством единого телефонного номера и текстовых каналов (онлайн-чата) на безвозмездной основе посредством информационная система «Единый контакт-центр взаимодействия с гражданами» (далее - ИС ЕКЦ)
</t>
  </si>
  <si>
    <t>Храмова Елена Владимировна - первый заместитель министра социального развития Оренбургской области</t>
  </si>
  <si>
    <t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t>
  </si>
  <si>
    <t>3.19.1.</t>
  </si>
  <si>
    <t>3.19.2</t>
  </si>
  <si>
    <t>3.19.3</t>
  </si>
  <si>
    <t>3.19.4</t>
  </si>
  <si>
    <t>Передельская Светлана Рудольфовна - начальник отдела сопровождения государственных программ и проектной деятельности МСР; 
Мурзина Лилия Равильевна - начальник отдела реабилитации и социальной интеграции инвалидов МСР</t>
  </si>
  <si>
    <t>B - численность граждан отдельных категорий, обеспеченных пожарными извещателями в отчетном году, человек;</t>
  </si>
  <si>
    <t xml:space="preserve">A - общая численность граждан отдельных категорий, нуждающихся в обеспеченнии пожарными извещателями в отчетном году, человек
</t>
  </si>
  <si>
    <t>в течение 30 календарных дней после дня обращения заявителя</t>
  </si>
  <si>
    <t>Контрольная точка «Формирование ГКУ "ЦСПН" реестра получателей государственной социальной помощи на основании социального контракта»</t>
  </si>
  <si>
    <t>В соответствии с Порядком, утвержденным постановлением Правительства Оренбургской области от 10.07.2013 № 594-п организована работа по обеспечению автономными пожарными извещателями отдельных категорий граждан: 
имеющие трех и более несовершеннолетних детей; 
находящиеся в социально опасном положении; 
воспитывающие детей-инвалидов (ребенка-инвалида); одинокие родители, воспитывающие несовершеннолетних детей (ребенка); одиноко проживающие престарелые граждане из числа ветеранов ВОВ и инвалидов</t>
  </si>
  <si>
    <t>15 марта отчетного года</t>
  </si>
  <si>
    <t xml:space="preserve">Базовое значение </t>
  </si>
  <si>
    <t xml:space="preserve">Базовое значение показателя  </t>
  </si>
  <si>
    <t>Срок реализации: 2023-2024 годы</t>
  </si>
  <si>
    <t>семья</t>
  </si>
  <si>
    <t>условная единица</t>
  </si>
  <si>
    <t>процент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</si>
  <si>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t>
  </si>
  <si>
    <r>
      <t xml:space="preserve"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 </t>
    </r>
    <r>
      <rPr>
        <sz val="10"/>
        <color rgb="FF00B0F0"/>
        <rFont val="Times New Roman"/>
        <family val="1"/>
        <charset val="204"/>
      </rPr>
      <t xml:space="preserve">за счет субсидии из федерального бюджета бюджету Оренбургской области.  </t>
    </r>
    <r>
      <rPr>
        <sz val="10"/>
        <rFont val="Times New Roman"/>
        <family val="1"/>
        <charset val="204"/>
      </rPr>
      <t xml:space="preserve">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  </r>
  </si>
  <si>
    <r>
  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</t>
    </r>
    <r>
      <rPr>
        <sz val="10"/>
        <color rgb="FF00B0F0"/>
        <rFont val="Times New Roman"/>
        <family val="1"/>
        <charset val="204"/>
      </rPr>
      <t xml:space="preserve"> за счет средств областного бюджета.  </t>
    </r>
    <r>
      <rPr>
        <sz val="10"/>
        <rFont val="Times New Roman"/>
        <family val="1"/>
        <charset val="204"/>
      </rPr>
      <t xml:space="preserve">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  </r>
  </si>
  <si>
    <t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Федерации,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t>
  </si>
  <si>
    <t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t>
  </si>
  <si>
    <t>3.24.</t>
  </si>
  <si>
    <t>новый результат 2023 года</t>
  </si>
  <si>
    <t>3.25.</t>
  </si>
  <si>
    <t>3.26.</t>
  </si>
  <si>
    <t>3.1.24.</t>
  </si>
  <si>
    <t>3.1.24.1.</t>
  </si>
  <si>
    <t>3.1.24.2.</t>
  </si>
  <si>
    <t>3.1.25.</t>
  </si>
  <si>
    <t>3.1.25.1.</t>
  </si>
  <si>
    <t>3.1.25.2.</t>
  </si>
  <si>
    <t>3.1.26.</t>
  </si>
  <si>
    <t>3.1.26.1.</t>
  </si>
  <si>
    <t>АИС "Реформа ЖКХ"</t>
  </si>
  <si>
    <t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t>
  </si>
  <si>
    <t xml:space="preserve">МСР сформированы списки получателей единовременной выплаты на обзаведение имуществом и государственных жилищных сертификатов жителям города Херсона и части 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 и предоставлены выплаты на основании реестров.
</t>
  </si>
  <si>
    <t>Контрольная точка "Предоставлены единовременные выплаты на обзаведение имуществом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</si>
  <si>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3.1.25.3.</t>
  </si>
  <si>
    <t>Контрольная точка "Предоставлены социальные выплаты на приобретение жилья на основании выданных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</si>
  <si>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Контрольная точка "Выданы государственные жилищные сертификаты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</si>
  <si>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ГКУ "ЦСПН" сформированы списки отдельных категорий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(технологического присоединения) газоиспользующего оборудования и объектов капитального строительства к газораспределительным сетям при догазификации и обеспечено перечисление субсидий газораспределительной организации.
МСР осуществлен мониторинг предоставления мер социальной поддержки.</t>
  </si>
  <si>
    <t>ГКУ "ЦСПН" сформированы списки получателей мер государственной поддержки и обеспечены выплаты на основании реестра: единовременная материальная помощь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Федерации; единовременная материальная помощь членам семей погибших (умерших) при выполнении задач в ходе специальной военной операции.
МСР  сформированы списки получателей материальная помощь лицам, зачисленным для прохождения военной службы в составе 72 мотострелковой бригады 3 армейского корпуса и обеспечены выплаты на основании реестра. 
МСР осуществлен мониторинг предоставления мер социальной поддержки.</t>
  </si>
  <si>
    <t xml:space="preserve">в течение 10 рабочих дней со дня поступления от газораспределительной организации  сведений о фактическом присоединении домовладения </t>
  </si>
  <si>
    <t>Контрольная точка "Обеспечение выплаты средств субсидии после получения сведений отгазораспределительной организациио фактическом присоединении домовладения к газораспределительным сетям"</t>
  </si>
  <si>
    <t>03 4 01 21670</t>
  </si>
  <si>
    <t>03 4 01 21770</t>
  </si>
  <si>
    <t>03 4 01 21780</t>
  </si>
  <si>
    <t>03 4 01 21790</t>
  </si>
  <si>
    <t>03 4 01 51980</t>
  </si>
  <si>
    <t>03 4 01 52520</t>
  </si>
  <si>
    <t>03 4 01 95910</t>
  </si>
  <si>
    <t>03 4 01 RР410</t>
  </si>
  <si>
    <t>Региональный проект «Старшее поколения»</t>
  </si>
  <si>
    <t xml:space="preserve">A - общая численность детей-сирот и детей, оставшихся без попечения родителей, лиц из их числа старше 18 лет, включенных в список нуждающихся в обеспечении жилыми помещениями на территории Оренбургской области по состоянию на 01.01.2020 (человек);
</t>
  </si>
  <si>
    <t>оставить плановые?</t>
  </si>
  <si>
    <r>
      <t>Региональный проект «Разработка и реализация программы системной поддержки и повышения качества жизни граждан старшего поколения» (Оренбургская область)
(далее - региональный проект «</t>
    </r>
    <r>
      <rPr>
        <b/>
        <sz val="12"/>
        <color theme="1"/>
        <rFont val="Times New Roman"/>
        <family val="1"/>
        <charset val="204"/>
      </rPr>
      <t>Старшее поколение»)</t>
    </r>
  </si>
  <si>
    <t>Региональный проект «Финансовая поддержка семей при рождении детей» (Оренбургская область) (далее - региональный проект «Финансовая поддержка семей при рождении детей»)</t>
  </si>
  <si>
    <t>В соответствии с законодательством Российской Федерации и Оренбургской области ГКУ "ЦСПН" сформированы списки реабилитированных лиц и лиц, пострадавших от политических репрессий, и обеспечены выплаты  на основании реестра. 
МСР осуществлен мониторинг предоставления мер социальной поддержки.
МЗ  предоставлены меры социальной поддержки по льготному лекарственному обеспечению и зубопротезированию  реабилитированных лиц и лиц, пострадавших от политических репрессий</t>
  </si>
  <si>
    <t>МЗ  предоставлены меры социальной поддержки по льготному лекарственному обеспечению тружеников тыла; льготному зубопротезированию ветеранов труда и тружеников тыла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</si>
</sst>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\-#,##0.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63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/>
    <xf numFmtId="0" fontId="9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8" fillId="2" borderId="4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8" fillId="2" borderId="1" xfId="0" applyFont="1" applyFill="1" applyBorder="1" applyAlignment="1">
      <alignment horizontal="left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24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justify" vertical="top"/>
    </xf>
    <xf numFmtId="0" fontId="12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justify" vertical="top"/>
    </xf>
    <xf numFmtId="0" fontId="16" fillId="0" borderId="1" xfId="0" applyFont="1" applyBorder="1" applyAlignment="1">
      <alignment horizontal="justify" vertical="top"/>
    </xf>
    <xf numFmtId="0" fontId="12" fillId="4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4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top" wrapText="1"/>
    </xf>
    <xf numFmtId="14" fontId="18" fillId="2" borderId="3" xfId="0" applyNumberFormat="1" applyFont="1" applyFill="1" applyBorder="1" applyAlignment="1">
      <alignment horizontal="center" vertical="top" wrapText="1"/>
    </xf>
    <xf numFmtId="14" fontId="18" fillId="2" borderId="1" xfId="0" applyNumberFormat="1" applyFont="1" applyFill="1" applyBorder="1" applyAlignment="1">
      <alignment horizontal="center" vertical="top" wrapText="1"/>
    </xf>
    <xf numFmtId="14" fontId="18" fillId="2" borderId="2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18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4" fontId="28" fillId="4" borderId="1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/>
    </xf>
    <xf numFmtId="166" fontId="28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49" fontId="28" fillId="4" borderId="1" xfId="0" applyNumberFormat="1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top"/>
    </xf>
    <xf numFmtId="166" fontId="28" fillId="4" borderId="4" xfId="0" applyNumberFormat="1" applyFont="1" applyFill="1" applyBorder="1" applyAlignment="1">
      <alignment horizontal="center" vertical="center"/>
    </xf>
    <xf numFmtId="166" fontId="16" fillId="4" borderId="4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vertical="top"/>
    </xf>
    <xf numFmtId="49" fontId="28" fillId="4" borderId="5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top" wrapText="1"/>
    </xf>
    <xf numFmtId="164" fontId="28" fillId="4" borderId="1" xfId="0" applyNumberFormat="1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left" vertical="top" wrapText="1"/>
    </xf>
    <xf numFmtId="14" fontId="22" fillId="4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left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2" fillId="0" borderId="0" xfId="0" applyFont="1"/>
    <xf numFmtId="0" fontId="31" fillId="2" borderId="1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34" fillId="3" borderId="12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top" wrapText="1"/>
    </xf>
    <xf numFmtId="0" fontId="4" fillId="0" borderId="0" xfId="0" applyFont="1" applyBorder="1"/>
    <xf numFmtId="14" fontId="18" fillId="2" borderId="0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justify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1" fillId="2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" fontId="4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40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4" fillId="2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4" fontId="44" fillId="2" borderId="2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4" fontId="40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4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0" fontId="43" fillId="3" borderId="14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top" wrapText="1"/>
    </xf>
    <xf numFmtId="0" fontId="4" fillId="4" borderId="1" xfId="0" applyFont="1" applyFill="1" applyBorder="1" applyAlignment="1">
      <alignment horizontal="justify" vertical="top" wrapText="1"/>
    </xf>
    <xf numFmtId="165" fontId="16" fillId="4" borderId="1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14" fontId="19" fillId="2" borderId="4" xfId="0" applyNumberFormat="1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37" fillId="4" borderId="1" xfId="0" applyFont="1" applyFill="1" applyBorder="1" applyAlignment="1">
      <alignment horizontal="left" vertical="top" wrapText="1"/>
    </xf>
    <xf numFmtId="0" fontId="12" fillId="4" borderId="0" xfId="0" applyFont="1" applyFill="1"/>
    <xf numFmtId="0" fontId="9" fillId="4" borderId="0" xfId="0" applyFont="1" applyFill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165" fontId="16" fillId="2" borderId="1" xfId="0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165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/>
    </xf>
    <xf numFmtId="0" fontId="47" fillId="2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164" fontId="16" fillId="3" borderId="1" xfId="0" applyNumberFormat="1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 wrapText="1"/>
    </xf>
    <xf numFmtId="165" fontId="16" fillId="3" borderId="1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51" fillId="5" borderId="12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top" wrapText="1"/>
    </xf>
    <xf numFmtId="14" fontId="22" fillId="3" borderId="1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4" xfId="0" applyFont="1" applyFill="1" applyBorder="1" applyAlignment="1">
      <alignment vertical="top" wrapText="1"/>
    </xf>
    <xf numFmtId="165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/>
    </xf>
    <xf numFmtId="0" fontId="30" fillId="4" borderId="14" xfId="0" applyFont="1" applyFill="1" applyBorder="1" applyAlignment="1">
      <alignment horizontal="center" vertical="top"/>
    </xf>
    <xf numFmtId="0" fontId="30" fillId="4" borderId="2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justify" vertical="top" wrapText="1"/>
    </xf>
    <xf numFmtId="3" fontId="16" fillId="2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justify" vertical="top" wrapText="1"/>
    </xf>
    <xf numFmtId="0" fontId="19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14" fontId="22" fillId="6" borderId="1" xfId="0" applyNumberFormat="1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 wrapText="1"/>
    </xf>
    <xf numFmtId="166" fontId="16" fillId="3" borderId="4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top" wrapText="1"/>
    </xf>
    <xf numFmtId="0" fontId="32" fillId="0" borderId="3" xfId="0" applyFont="1" applyBorder="1" applyAlignment="1">
      <alignment vertical="top"/>
    </xf>
    <xf numFmtId="0" fontId="16" fillId="2" borderId="12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4" borderId="14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4" fillId="2" borderId="0" xfId="0" applyFont="1" applyFill="1" applyBorder="1" applyAlignment="1">
      <alignment vertical="center" wrapText="1"/>
    </xf>
    <xf numFmtId="0" fontId="55" fillId="2" borderId="0" xfId="0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center" wrapText="1" indent="1"/>
    </xf>
    <xf numFmtId="0" fontId="1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left" vertical="center" wrapText="1" indent="1"/>
    </xf>
    <xf numFmtId="0" fontId="18" fillId="4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0" fontId="24" fillId="0" borderId="0" xfId="0" applyFont="1"/>
    <xf numFmtId="0" fontId="21" fillId="2" borderId="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4" fillId="0" borderId="1" xfId="0" applyFont="1" applyBorder="1"/>
    <xf numFmtId="0" fontId="22" fillId="0" borderId="0" xfId="0" applyFont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top" wrapText="1"/>
    </xf>
    <xf numFmtId="165" fontId="16" fillId="3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center" vertical="top" wrapText="1"/>
    </xf>
    <xf numFmtId="165" fontId="16" fillId="2" borderId="3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justify" vertical="top" wrapText="1"/>
    </xf>
    <xf numFmtId="0" fontId="31" fillId="0" borderId="4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1" fillId="2" borderId="4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165" fontId="16" fillId="2" borderId="14" xfId="0" applyNumberFormat="1" applyFont="1" applyFill="1" applyBorder="1" applyAlignment="1">
      <alignment horizontal="center" vertical="top" wrapText="1"/>
    </xf>
    <xf numFmtId="4" fontId="16" fillId="4" borderId="2" xfId="0" applyNumberFormat="1" applyFont="1" applyFill="1" applyBorder="1" applyAlignment="1">
      <alignment horizontal="center" vertical="top"/>
    </xf>
    <xf numFmtId="4" fontId="16" fillId="4" borderId="14" xfId="0" applyNumberFormat="1" applyFont="1" applyFill="1" applyBorder="1" applyAlignment="1">
      <alignment horizontal="center" vertical="top"/>
    </xf>
    <xf numFmtId="4" fontId="16" fillId="4" borderId="3" xfId="0" applyNumberFormat="1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/>
    </xf>
    <xf numFmtId="0" fontId="16" fillId="4" borderId="14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top"/>
    </xf>
    <xf numFmtId="0" fontId="29" fillId="4" borderId="2" xfId="0" applyFont="1" applyFill="1" applyBorder="1" applyAlignment="1">
      <alignment horizontal="center" vertical="top"/>
    </xf>
    <xf numFmtId="0" fontId="29" fillId="4" borderId="14" xfId="0" applyFont="1" applyFill="1" applyBorder="1" applyAlignment="1">
      <alignment horizontal="center" vertical="top"/>
    </xf>
    <xf numFmtId="0" fontId="29" fillId="4" borderId="3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30" fillId="4" borderId="2" xfId="0" applyFont="1" applyFill="1" applyBorder="1" applyAlignment="1">
      <alignment horizontal="center" vertical="top"/>
    </xf>
    <xf numFmtId="0" fontId="30" fillId="4" borderId="14" xfId="0" applyFont="1" applyFill="1" applyBorder="1" applyAlignment="1">
      <alignment horizontal="center" vertical="top"/>
    </xf>
    <xf numFmtId="0" fontId="30" fillId="4" borderId="3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4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top" wrapText="1"/>
    </xf>
    <xf numFmtId="0" fontId="53" fillId="2" borderId="14" xfId="0" applyFont="1" applyFill="1" applyBorder="1" applyAlignment="1">
      <alignment horizontal="center" vertical="top" wrapText="1"/>
    </xf>
    <xf numFmtId="0" fontId="53" fillId="2" borderId="3" xfId="0" applyFont="1" applyFill="1" applyBorder="1" applyAlignment="1">
      <alignment horizontal="center" vertical="top" wrapText="1"/>
    </xf>
    <xf numFmtId="0" fontId="53" fillId="4" borderId="2" xfId="0" applyFont="1" applyFill="1" applyBorder="1" applyAlignment="1">
      <alignment horizontal="center" vertical="top" wrapText="1"/>
    </xf>
    <xf numFmtId="0" fontId="53" fillId="4" borderId="14" xfId="0" applyFont="1" applyFill="1" applyBorder="1" applyAlignment="1">
      <alignment horizontal="center" vertical="top" wrapText="1"/>
    </xf>
    <xf numFmtId="0" fontId="53" fillId="4" borderId="3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top" wrapText="1"/>
    </xf>
    <xf numFmtId="0" fontId="16" fillId="6" borderId="11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wrapText="1"/>
    </xf>
    <xf numFmtId="0" fontId="22" fillId="4" borderId="4" xfId="0" applyFont="1" applyFill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14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37" fillId="4" borderId="4" xfId="0" applyFont="1" applyFill="1" applyBorder="1" applyAlignment="1">
      <alignment horizontal="left" vertical="top" wrapText="1"/>
    </xf>
    <xf numFmtId="0" fontId="37" fillId="4" borderId="6" xfId="0" applyFont="1" applyFill="1" applyBorder="1" applyAlignment="1">
      <alignment horizontal="left" vertical="top" wrapText="1"/>
    </xf>
    <xf numFmtId="0" fontId="37" fillId="4" borderId="5" xfId="0" applyFont="1" applyFill="1" applyBorder="1" applyAlignment="1">
      <alignment horizontal="left" vertical="top" wrapText="1"/>
    </xf>
    <xf numFmtId="0" fontId="37" fillId="6" borderId="4" xfId="0" applyFont="1" applyFill="1" applyBorder="1" applyAlignment="1">
      <alignment horizontal="left" vertical="top" wrapText="1"/>
    </xf>
    <xf numFmtId="0" fontId="37" fillId="6" borderId="6" xfId="0" applyFont="1" applyFill="1" applyBorder="1" applyAlignment="1">
      <alignment horizontal="left" vertical="top" wrapText="1"/>
    </xf>
    <xf numFmtId="0" fontId="37" fillId="6" borderId="5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center" vertical="top" wrapText="1"/>
    </xf>
    <xf numFmtId="0" fontId="22" fillId="6" borderId="14" xfId="0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left" vertical="top" wrapText="1"/>
    </xf>
    <xf numFmtId="0" fontId="22" fillId="6" borderId="14" xfId="0" applyFont="1" applyFill="1" applyBorder="1" applyAlignment="1">
      <alignment horizontal="left" vertical="top" wrapText="1"/>
    </xf>
    <xf numFmtId="0" fontId="22" fillId="6" borderId="3" xfId="0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 wrapText="1"/>
    </xf>
    <xf numFmtId="0" fontId="22" fillId="6" borderId="5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2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22" fillId="2" borderId="1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left" vertical="top" wrapText="1"/>
    </xf>
    <xf numFmtId="0" fontId="42" fillId="2" borderId="5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86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55;%20&#1057;&#1086;&#1094;&#1080;&#1072;&#1083;&#1100;&#1085;&#1072;&#1103;%20&#1087;&#1086;&#1076;&#1076;&#1077;&#1088;&#1078;&#1082;&#1072;%202023-2030%20(&#1089;&#1086;&#1075;&#1083;&#1072;&#1089;&#1091;&#1077;&#1084;&#1072;&#1103;%20&#1095;&#1072;&#1089;&#1090;&#1100;)%20&#1080;&#1079;&#1084;&#1077;&#1085;&#1077;&#1085;&#1080;&#1103;%20&#1084;&#1072;&#1081;%202023%20(&#1089;%203%20&#1085;&#1086;&#1074;&#1099;&#1084;&#1080;%20&#1088;&#1077;&#1079;&#1091;&#1083;&#1100;&#1090;&#1072;&#1090;&#1072;&#1090;&#1084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оказатели ГП"/>
      <sheetName val="2 Задачи и структура"/>
      <sheetName val="3 Мероприятия (результаты)"/>
      <sheetName val="4 Фин_обеспечение по ГРБС"/>
      <sheetName val="5 Фин_обеспечение по источ"/>
      <sheetName val="6_Ресурсное налоги"/>
      <sheetName val="7_Методика расч показ"/>
      <sheetName val="8_План мероприятий"/>
      <sheetName val="9. Аналитическая информация"/>
    </sheetNames>
    <sheetDataSet>
      <sheetData sheetId="0"/>
      <sheetData sheetId="1"/>
      <sheetData sheetId="2">
        <row r="68">
          <cell r="B68" t="str">
    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Федерации,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    </cell>
          <cell r="D68" t="str">
            <v>процентов</v>
          </cell>
        </row>
        <row r="69">
          <cell r="B69" t="str">
            <v>Результат "Меры социальной поддержки жителям города Херсона и правобережной части Херсонской области, вынужденно покинувшим место постоянного проживания и прибывшим в экстренном массовом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    </cell>
          <cell r="D69" t="str">
            <v>процентов</v>
          </cell>
        </row>
        <row r="70">
          <cell r="B70" t="str">
    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    </cell>
          <cell r="D70" t="str">
            <v>единиц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A10" zoomScale="90" zoomScaleNormal="100" zoomScaleSheetLayoutView="90" workbookViewId="0">
      <selection activeCell="C23" sqref="C23"/>
    </sheetView>
  </sheetViews>
  <sheetFormatPr defaultRowHeight="15" x14ac:dyDescent="0.25"/>
  <cols>
    <col min="1" max="1" width="6.28515625" style="165" customWidth="1"/>
    <col min="2" max="2" width="42.5703125" style="8" customWidth="1"/>
    <col min="3" max="3" width="11" customWidth="1"/>
    <col min="4" max="4" width="12.85546875" customWidth="1"/>
    <col min="5" max="5" width="5.85546875" customWidth="1"/>
    <col min="6" max="6" width="6.5703125" customWidth="1"/>
    <col min="7" max="7" width="6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4.28515625" customWidth="1"/>
    <col min="14" max="14" width="22.85546875" customWidth="1"/>
    <col min="15" max="15" width="20.28515625" customWidth="1"/>
    <col min="16" max="16" width="17.140625" style="8" customWidth="1"/>
    <col min="17" max="17" width="17.7109375" customWidth="1"/>
  </cols>
  <sheetData>
    <row r="1" spans="1:17" ht="65.25" customHeight="1" x14ac:dyDescent="0.25">
      <c r="L1" s="341" t="s">
        <v>798</v>
      </c>
      <c r="M1" s="341"/>
      <c r="N1" s="341"/>
      <c r="O1" s="341"/>
      <c r="P1" s="341"/>
    </row>
    <row r="3" spans="1:17" ht="18.75" x14ac:dyDescent="0.25">
      <c r="A3" s="338" t="s">
        <v>684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5" spans="1:17" x14ac:dyDescent="0.25">
      <c r="A5" s="334" t="s">
        <v>5</v>
      </c>
      <c r="B5" s="335" t="s">
        <v>6</v>
      </c>
      <c r="C5" s="337" t="s">
        <v>817</v>
      </c>
      <c r="D5" s="337" t="s">
        <v>1110</v>
      </c>
      <c r="E5" s="337" t="s">
        <v>8</v>
      </c>
      <c r="F5" s="337"/>
      <c r="G5" s="337"/>
      <c r="H5" s="337"/>
      <c r="I5" s="337"/>
      <c r="J5" s="337"/>
      <c r="K5" s="337"/>
      <c r="L5" s="337"/>
      <c r="M5" s="339" t="s">
        <v>19</v>
      </c>
      <c r="N5" s="337" t="s">
        <v>142</v>
      </c>
      <c r="O5" s="337" t="s">
        <v>244</v>
      </c>
      <c r="P5" s="342" t="s">
        <v>816</v>
      </c>
    </row>
    <row r="6" spans="1:17" ht="42.75" customHeight="1" x14ac:dyDescent="0.25">
      <c r="A6" s="334"/>
      <c r="B6" s="336"/>
      <c r="C6" s="337"/>
      <c r="D6" s="337"/>
      <c r="E6" s="2">
        <v>2023</v>
      </c>
      <c r="F6" s="2">
        <v>2024</v>
      </c>
      <c r="G6" s="2">
        <v>2025</v>
      </c>
      <c r="H6" s="2">
        <v>2026</v>
      </c>
      <c r="I6" s="2">
        <v>2027</v>
      </c>
      <c r="J6" s="2">
        <v>2028</v>
      </c>
      <c r="K6" s="2">
        <v>2029</v>
      </c>
      <c r="L6" s="2">
        <v>2030</v>
      </c>
      <c r="M6" s="340"/>
      <c r="N6" s="337"/>
      <c r="O6" s="337"/>
      <c r="P6" s="342"/>
    </row>
    <row r="7" spans="1:17" x14ac:dyDescent="0.25">
      <c r="A7" s="2">
        <v>1</v>
      </c>
      <c r="B7" s="7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7">
        <v>16</v>
      </c>
    </row>
    <row r="8" spans="1:17" ht="15.75" x14ac:dyDescent="0.25">
      <c r="A8" s="333" t="s">
        <v>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</row>
    <row r="9" spans="1:17" ht="116.25" customHeight="1" x14ac:dyDescent="0.25">
      <c r="A9" s="166">
        <v>1</v>
      </c>
      <c r="B9" s="9" t="s">
        <v>708</v>
      </c>
      <c r="C9" s="4" t="s">
        <v>9</v>
      </c>
      <c r="D9" s="244">
        <v>24.5</v>
      </c>
      <c r="E9" s="5">
        <v>24.5</v>
      </c>
      <c r="F9" s="5">
        <v>24.5</v>
      </c>
      <c r="G9" s="3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1076</v>
      </c>
      <c r="N9" s="3" t="s">
        <v>20</v>
      </c>
      <c r="O9" s="225" t="s">
        <v>1077</v>
      </c>
      <c r="P9" s="12" t="s">
        <v>1</v>
      </c>
      <c r="Q9" s="169" t="s">
        <v>848</v>
      </c>
    </row>
    <row r="10" spans="1:17" ht="51" x14ac:dyDescent="0.25">
      <c r="A10" s="166">
        <v>2</v>
      </c>
      <c r="B10" s="10" t="s">
        <v>564</v>
      </c>
      <c r="C10" s="4" t="s">
        <v>10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 t="s">
        <v>4</v>
      </c>
      <c r="N10" s="3" t="s">
        <v>11</v>
      </c>
      <c r="O10" s="2" t="s">
        <v>2</v>
      </c>
      <c r="P10" s="13" t="s">
        <v>1</v>
      </c>
    </row>
    <row r="11" spans="1:17" ht="63.75" customHeight="1" x14ac:dyDescent="0.25">
      <c r="A11" s="167">
        <v>3</v>
      </c>
      <c r="B11" s="223" t="s">
        <v>72</v>
      </c>
      <c r="C11" s="245" t="s">
        <v>10</v>
      </c>
      <c r="D11" s="295">
        <v>6.1</v>
      </c>
      <c r="E11" s="132">
        <v>6.1</v>
      </c>
      <c r="F11" s="132">
        <v>6.4</v>
      </c>
      <c r="G11" s="291">
        <v>6.7</v>
      </c>
      <c r="H11" s="291" t="s">
        <v>1</v>
      </c>
      <c r="I11" s="291" t="s">
        <v>1</v>
      </c>
      <c r="J11" s="291" t="s">
        <v>1</v>
      </c>
      <c r="K11" s="291" t="s">
        <v>1</v>
      </c>
      <c r="L11" s="291" t="s">
        <v>1</v>
      </c>
      <c r="M11" s="244" t="s">
        <v>4</v>
      </c>
      <c r="N11" s="246" t="s">
        <v>11</v>
      </c>
      <c r="O11" s="244" t="s">
        <v>2</v>
      </c>
      <c r="P11" s="247" t="s">
        <v>1</v>
      </c>
      <c r="Q11" s="14" t="s">
        <v>21</v>
      </c>
    </row>
    <row r="12" spans="1:17" ht="127.5" customHeight="1" x14ac:dyDescent="0.25">
      <c r="A12" s="166">
        <v>4</v>
      </c>
      <c r="B12" s="223" t="s">
        <v>74</v>
      </c>
      <c r="C12" s="245" t="s">
        <v>10</v>
      </c>
      <c r="D12" s="295">
        <v>48.6</v>
      </c>
      <c r="E12" s="132">
        <v>51.9</v>
      </c>
      <c r="F12" s="132">
        <v>56.3</v>
      </c>
      <c r="G12" s="291">
        <v>57.4</v>
      </c>
      <c r="H12" s="291" t="s">
        <v>1</v>
      </c>
      <c r="I12" s="291" t="s">
        <v>1</v>
      </c>
      <c r="J12" s="291" t="s">
        <v>1</v>
      </c>
      <c r="K12" s="291" t="s">
        <v>1</v>
      </c>
      <c r="L12" s="291" t="s">
        <v>1</v>
      </c>
      <c r="M12" s="244" t="s">
        <v>4</v>
      </c>
      <c r="N12" s="246" t="s">
        <v>11</v>
      </c>
      <c r="O12" s="244" t="s">
        <v>2</v>
      </c>
      <c r="P12" s="247" t="s">
        <v>1</v>
      </c>
      <c r="Q12" s="14" t="s">
        <v>21</v>
      </c>
    </row>
    <row r="13" spans="1:17" ht="127.5" x14ac:dyDescent="0.25">
      <c r="A13" s="166">
        <v>5</v>
      </c>
      <c r="B13" s="223" t="s">
        <v>12</v>
      </c>
      <c r="C13" s="245" t="s">
        <v>10</v>
      </c>
      <c r="D13" s="295">
        <v>18.100000000000001</v>
      </c>
      <c r="E13" s="132">
        <v>21.4</v>
      </c>
      <c r="F13" s="132">
        <v>24.8</v>
      </c>
      <c r="G13" s="291">
        <v>25.9</v>
      </c>
      <c r="H13" s="291" t="s">
        <v>1</v>
      </c>
      <c r="I13" s="291" t="s">
        <v>1</v>
      </c>
      <c r="J13" s="291" t="s">
        <v>1</v>
      </c>
      <c r="K13" s="291" t="s">
        <v>1</v>
      </c>
      <c r="L13" s="291" t="s">
        <v>1</v>
      </c>
      <c r="M13" s="244" t="s">
        <v>4</v>
      </c>
      <c r="N13" s="246" t="s">
        <v>11</v>
      </c>
      <c r="O13" s="244" t="s">
        <v>2</v>
      </c>
      <c r="P13" s="247" t="s">
        <v>1</v>
      </c>
      <c r="Q13" s="14" t="s">
        <v>21</v>
      </c>
    </row>
    <row r="14" spans="1:17" ht="72.75" customHeight="1" x14ac:dyDescent="0.25">
      <c r="A14" s="167">
        <v>6</v>
      </c>
      <c r="B14" s="82" t="s">
        <v>13</v>
      </c>
      <c r="C14" s="248" t="s">
        <v>10</v>
      </c>
      <c r="D14" s="332">
        <v>99.9</v>
      </c>
      <c r="E14" s="246">
        <v>99.9</v>
      </c>
      <c r="F14" s="246">
        <v>99.9</v>
      </c>
      <c r="G14" s="246">
        <v>99.9</v>
      </c>
      <c r="H14" s="246">
        <v>99.9</v>
      </c>
      <c r="I14" s="246">
        <v>99.9</v>
      </c>
      <c r="J14" s="246">
        <v>99.9</v>
      </c>
      <c r="K14" s="246">
        <v>99.9</v>
      </c>
      <c r="L14" s="246">
        <v>99.9</v>
      </c>
      <c r="M14" s="246" t="s">
        <v>4</v>
      </c>
      <c r="N14" s="246" t="s">
        <v>20</v>
      </c>
      <c r="O14" s="246" t="s">
        <v>2</v>
      </c>
      <c r="P14" s="247" t="s">
        <v>1</v>
      </c>
      <c r="Q14" s="14" t="s">
        <v>21</v>
      </c>
    </row>
    <row r="15" spans="1:17" s="42" customFormat="1" ht="64.5" customHeight="1" x14ac:dyDescent="0.25">
      <c r="A15" s="166">
        <v>7</v>
      </c>
      <c r="B15" s="208" t="s">
        <v>842</v>
      </c>
      <c r="C15" s="162" t="s">
        <v>10</v>
      </c>
      <c r="D15" s="161">
        <v>24.7</v>
      </c>
      <c r="E15" s="161">
        <v>29.7</v>
      </c>
      <c r="F15" s="161">
        <v>34.5</v>
      </c>
      <c r="G15" s="161">
        <v>39.700000000000003</v>
      </c>
      <c r="H15" s="161">
        <v>45.7</v>
      </c>
      <c r="I15" s="161">
        <v>51.7</v>
      </c>
      <c r="J15" s="161">
        <v>57.7</v>
      </c>
      <c r="K15" s="161">
        <v>62.7</v>
      </c>
      <c r="L15" s="161">
        <v>70</v>
      </c>
      <c r="M15" s="161" t="s">
        <v>4</v>
      </c>
      <c r="N15" s="163" t="s">
        <v>20</v>
      </c>
      <c r="O15" s="161" t="s">
        <v>1</v>
      </c>
      <c r="P15" s="161" t="s">
        <v>1</v>
      </c>
      <c r="Q15" s="210" t="s">
        <v>839</v>
      </c>
    </row>
    <row r="16" spans="1:17" ht="89.25" x14ac:dyDescent="0.25">
      <c r="A16" s="166">
        <v>8</v>
      </c>
      <c r="B16" s="36" t="s">
        <v>832</v>
      </c>
      <c r="C16" s="37" t="s">
        <v>10</v>
      </c>
      <c r="D16" s="35">
        <v>100</v>
      </c>
      <c r="E16" s="35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 t="s">
        <v>4</v>
      </c>
      <c r="N16" s="3" t="s">
        <v>541</v>
      </c>
      <c r="O16" s="35" t="s">
        <v>2</v>
      </c>
      <c r="P16" s="38" t="s">
        <v>1</v>
      </c>
    </row>
    <row r="17" spans="1:17" ht="59.25" customHeight="1" x14ac:dyDescent="0.25">
      <c r="A17" s="166">
        <v>9</v>
      </c>
      <c r="B17" s="82" t="s">
        <v>14</v>
      </c>
      <c r="C17" s="244" t="s">
        <v>15</v>
      </c>
      <c r="D17" s="295">
        <v>61650</v>
      </c>
      <c r="E17" s="132">
        <v>22046</v>
      </c>
      <c r="F17" s="132">
        <v>0</v>
      </c>
      <c r="G17" s="132" t="s">
        <v>1</v>
      </c>
      <c r="H17" s="132" t="s">
        <v>1</v>
      </c>
      <c r="I17" s="132" t="s">
        <v>1</v>
      </c>
      <c r="J17" s="132" t="s">
        <v>1</v>
      </c>
      <c r="K17" s="132" t="s">
        <v>1</v>
      </c>
      <c r="L17" s="261" t="s">
        <v>1</v>
      </c>
      <c r="M17" s="246" t="s">
        <v>4</v>
      </c>
      <c r="N17" s="246" t="s">
        <v>11</v>
      </c>
      <c r="O17" s="244" t="s">
        <v>2</v>
      </c>
      <c r="P17" s="249" t="s">
        <v>1</v>
      </c>
      <c r="Q17" s="14" t="s">
        <v>21</v>
      </c>
    </row>
    <row r="18" spans="1:17" ht="59.25" customHeight="1" x14ac:dyDescent="0.25">
      <c r="A18" s="167">
        <v>10</v>
      </c>
      <c r="B18" s="82" t="s">
        <v>16</v>
      </c>
      <c r="C18" s="244" t="s">
        <v>10</v>
      </c>
      <c r="D18" s="295">
        <v>45.7</v>
      </c>
      <c r="E18" s="132">
        <v>20.5</v>
      </c>
      <c r="F18" s="132">
        <v>0</v>
      </c>
      <c r="G18" s="132" t="s">
        <v>1</v>
      </c>
      <c r="H18" s="132" t="s">
        <v>1</v>
      </c>
      <c r="I18" s="132" t="s">
        <v>1</v>
      </c>
      <c r="J18" s="132" t="s">
        <v>1</v>
      </c>
      <c r="K18" s="132" t="s">
        <v>1</v>
      </c>
      <c r="L18" s="261" t="s">
        <v>1</v>
      </c>
      <c r="M18" s="246" t="s">
        <v>4</v>
      </c>
      <c r="N18" s="170" t="s">
        <v>11</v>
      </c>
      <c r="O18" s="244" t="s">
        <v>566</v>
      </c>
      <c r="P18" s="249" t="s">
        <v>1</v>
      </c>
      <c r="Q18" s="14" t="s">
        <v>21</v>
      </c>
    </row>
    <row r="19" spans="1:17" s="42" customFormat="1" ht="122.25" customHeight="1" x14ac:dyDescent="0.25">
      <c r="A19" s="167">
        <v>11</v>
      </c>
      <c r="B19" s="208" t="s">
        <v>840</v>
      </c>
      <c r="C19" s="162" t="s">
        <v>10</v>
      </c>
      <c r="D19" s="241">
        <v>63.3</v>
      </c>
      <c r="E19" s="241">
        <v>84.2</v>
      </c>
      <c r="F19" s="241">
        <v>100</v>
      </c>
      <c r="G19" s="292" t="s">
        <v>1</v>
      </c>
      <c r="H19" s="292" t="s">
        <v>1</v>
      </c>
      <c r="I19" s="292" t="s">
        <v>1</v>
      </c>
      <c r="J19" s="292" t="s">
        <v>1</v>
      </c>
      <c r="K19" s="292" t="s">
        <v>1</v>
      </c>
      <c r="L19" s="262" t="s">
        <v>1</v>
      </c>
      <c r="M19" s="161" t="s">
        <v>4</v>
      </c>
      <c r="N19" s="170" t="s">
        <v>1</v>
      </c>
      <c r="O19" s="161" t="s">
        <v>1</v>
      </c>
      <c r="P19" s="161" t="s">
        <v>1</v>
      </c>
      <c r="Q19" s="209" t="s">
        <v>839</v>
      </c>
    </row>
    <row r="20" spans="1:17" ht="94.5" customHeight="1" x14ac:dyDescent="0.25">
      <c r="A20" s="226">
        <v>12</v>
      </c>
      <c r="B20" s="228" t="s">
        <v>833</v>
      </c>
      <c r="C20" s="37" t="s">
        <v>10</v>
      </c>
      <c r="D20" s="132">
        <v>6</v>
      </c>
      <c r="E20" s="124">
        <v>6.1</v>
      </c>
      <c r="F20" s="124">
        <v>6.2</v>
      </c>
      <c r="G20" s="124">
        <v>6.3</v>
      </c>
      <c r="H20" s="124">
        <v>6.4</v>
      </c>
      <c r="I20" s="124">
        <v>6.5</v>
      </c>
      <c r="J20" s="124">
        <v>6.6</v>
      </c>
      <c r="K20" s="124">
        <v>6.7</v>
      </c>
      <c r="L20" s="124">
        <v>6.8</v>
      </c>
      <c r="M20" s="40" t="s">
        <v>4</v>
      </c>
      <c r="N20" s="227" t="s">
        <v>542</v>
      </c>
      <c r="O20" s="41" t="s">
        <v>1</v>
      </c>
      <c r="P20" s="122" t="s">
        <v>1</v>
      </c>
    </row>
    <row r="21" spans="1:17" ht="132.75" customHeight="1" x14ac:dyDescent="0.25">
      <c r="A21" s="166">
        <v>13</v>
      </c>
      <c r="B21" s="36" t="s">
        <v>17</v>
      </c>
      <c r="C21" s="37" t="s">
        <v>18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35" t="s">
        <v>4</v>
      </c>
      <c r="N21" s="39" t="s">
        <v>543</v>
      </c>
      <c r="O21" s="35" t="s">
        <v>1078</v>
      </c>
      <c r="P21" s="38" t="s">
        <v>1</v>
      </c>
    </row>
    <row r="22" spans="1:17" ht="111.75" customHeight="1" x14ac:dyDescent="0.25">
      <c r="A22" s="239">
        <v>14</v>
      </c>
      <c r="B22" s="82" t="s">
        <v>870</v>
      </c>
      <c r="C22" s="240" t="s">
        <v>702</v>
      </c>
      <c r="D22" s="296">
        <v>0.114</v>
      </c>
      <c r="E22" s="264">
        <v>0.17799999999999999</v>
      </c>
      <c r="F22" s="264">
        <v>0.24</v>
      </c>
      <c r="G22" s="264">
        <v>0.29899999999999999</v>
      </c>
      <c r="H22" s="241" t="s">
        <v>1</v>
      </c>
      <c r="I22" s="241" t="s">
        <v>1</v>
      </c>
      <c r="J22" s="241" t="s">
        <v>1</v>
      </c>
      <c r="K22" s="241" t="s">
        <v>1</v>
      </c>
      <c r="L22" s="241" t="s">
        <v>1</v>
      </c>
      <c r="M22" s="242" t="s">
        <v>703</v>
      </c>
      <c r="N22" s="242" t="s">
        <v>1</v>
      </c>
      <c r="O22" s="243" t="s">
        <v>1</v>
      </c>
      <c r="P22" s="244" t="s">
        <v>707</v>
      </c>
      <c r="Q22" s="14" t="s">
        <v>704</v>
      </c>
    </row>
    <row r="23" spans="1:17" x14ac:dyDescent="0.25">
      <c r="A23" s="164"/>
    </row>
    <row r="24" spans="1:17" x14ac:dyDescent="0.25">
      <c r="A24" s="164"/>
    </row>
  </sheetData>
  <mergeCells count="12">
    <mergeCell ref="A3:P3"/>
    <mergeCell ref="M5:M6"/>
    <mergeCell ref="L1:P1"/>
    <mergeCell ref="O5:O6"/>
    <mergeCell ref="P5:P6"/>
    <mergeCell ref="A8:P8"/>
    <mergeCell ref="A5:A6"/>
    <mergeCell ref="B5:B6"/>
    <mergeCell ref="C5:C6"/>
    <mergeCell ref="D5:D6"/>
    <mergeCell ref="E5:L5"/>
    <mergeCell ref="N5:N6"/>
  </mergeCells>
  <pageMargins left="0.70866141732283472" right="0.70866141732283472" top="0.39" bottom="0.38" header="0.31496062992125984" footer="0.31496062992125984"/>
  <pageSetup paperSize="9" scale="66" fitToHeight="0" orientation="landscape" r:id="rId1"/>
  <rowBreaks count="1" manualBreakCount="1">
    <brk id="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110" zoomScaleNormal="100" zoomScaleSheetLayoutView="110" workbookViewId="0">
      <selection activeCell="A3" sqref="A3:G3"/>
    </sheetView>
  </sheetViews>
  <sheetFormatPr defaultRowHeight="15.75" x14ac:dyDescent="0.25"/>
  <cols>
    <col min="1" max="1" width="7.140625" style="48" customWidth="1"/>
    <col min="2" max="2" width="18.7109375" style="48" customWidth="1"/>
    <col min="3" max="3" width="29.42578125" style="48" customWidth="1"/>
    <col min="4" max="4" width="8.28515625" style="48" customWidth="1"/>
    <col min="5" max="5" width="9.140625" style="48"/>
    <col min="6" max="6" width="35.7109375" style="48" customWidth="1"/>
    <col min="7" max="7" width="91" style="48" customWidth="1"/>
    <col min="8" max="16384" width="9.140625" style="48"/>
  </cols>
  <sheetData>
    <row r="1" spans="1:7" ht="63" x14ac:dyDescent="0.25">
      <c r="G1" s="15" t="s">
        <v>799</v>
      </c>
    </row>
    <row r="3" spans="1:7" x14ac:dyDescent="0.25">
      <c r="A3" s="381" t="s">
        <v>683</v>
      </c>
      <c r="B3" s="381"/>
      <c r="C3" s="381"/>
      <c r="D3" s="381"/>
      <c r="E3" s="381"/>
      <c r="F3" s="381"/>
      <c r="G3" s="381"/>
    </row>
    <row r="5" spans="1:7" ht="43.5" customHeight="1" x14ac:dyDescent="0.25">
      <c r="A5" s="49" t="s">
        <v>5</v>
      </c>
      <c r="B5" s="346" t="s">
        <v>22</v>
      </c>
      <c r="C5" s="346"/>
      <c r="D5" s="346" t="s">
        <v>548</v>
      </c>
      <c r="E5" s="346"/>
      <c r="F5" s="346"/>
      <c r="G5" s="50" t="s">
        <v>23</v>
      </c>
    </row>
    <row r="6" spans="1:7" x14ac:dyDescent="0.25">
      <c r="A6" s="49">
        <v>1</v>
      </c>
      <c r="B6" s="348">
        <v>2</v>
      </c>
      <c r="C6" s="349"/>
      <c r="D6" s="347">
        <v>3</v>
      </c>
      <c r="E6" s="347"/>
      <c r="F6" s="347"/>
      <c r="G6" s="45">
        <v>4</v>
      </c>
    </row>
    <row r="7" spans="1:7" ht="41.25" customHeight="1" x14ac:dyDescent="0.25">
      <c r="A7" s="343">
        <v>1</v>
      </c>
      <c r="B7" s="343" t="s">
        <v>1155</v>
      </c>
      <c r="C7" s="343"/>
      <c r="D7" s="343"/>
      <c r="E7" s="343"/>
      <c r="F7" s="343"/>
      <c r="G7" s="343"/>
    </row>
    <row r="8" spans="1:7" ht="34.5" customHeight="1" x14ac:dyDescent="0.25">
      <c r="A8" s="343"/>
      <c r="B8" s="345" t="s">
        <v>25</v>
      </c>
      <c r="C8" s="345"/>
      <c r="D8" s="345"/>
      <c r="E8" s="345"/>
      <c r="F8" s="345"/>
      <c r="G8" s="345"/>
    </row>
    <row r="9" spans="1:7" ht="23.25" customHeight="1" x14ac:dyDescent="0.25">
      <c r="A9" s="51"/>
      <c r="B9" s="345" t="s">
        <v>1080</v>
      </c>
      <c r="C9" s="345"/>
      <c r="D9" s="345"/>
      <c r="E9" s="345"/>
      <c r="F9" s="350" t="s">
        <v>1111</v>
      </c>
      <c r="G9" s="350"/>
    </row>
    <row r="10" spans="1:7" ht="54" customHeight="1" x14ac:dyDescent="0.25">
      <c r="A10" s="51" t="s">
        <v>27</v>
      </c>
      <c r="B10" s="356" t="s">
        <v>28</v>
      </c>
      <c r="C10" s="357"/>
      <c r="D10" s="358" t="s">
        <v>561</v>
      </c>
      <c r="E10" s="359"/>
      <c r="F10" s="360"/>
      <c r="G10" s="44" t="str">
        <f>G27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11" spans="1:7" ht="35.25" customHeight="1" x14ac:dyDescent="0.25">
      <c r="A11" s="343">
        <v>2</v>
      </c>
      <c r="B11" s="344" t="s">
        <v>1154</v>
      </c>
      <c r="C11" s="344"/>
      <c r="D11" s="344"/>
      <c r="E11" s="344"/>
      <c r="F11" s="344"/>
      <c r="G11" s="344"/>
    </row>
    <row r="12" spans="1:7" ht="30" customHeight="1" x14ac:dyDescent="0.25">
      <c r="A12" s="343"/>
      <c r="B12" s="345" t="s">
        <v>25</v>
      </c>
      <c r="C12" s="345"/>
      <c r="D12" s="345"/>
      <c r="E12" s="345"/>
      <c r="F12" s="345"/>
      <c r="G12" s="345"/>
    </row>
    <row r="13" spans="1:7" ht="21.75" customHeight="1" x14ac:dyDescent="0.25">
      <c r="A13" s="52"/>
      <c r="B13" s="345" t="s">
        <v>1079</v>
      </c>
      <c r="C13" s="345"/>
      <c r="D13" s="345"/>
      <c r="E13" s="345"/>
      <c r="F13" s="350" t="s">
        <v>1111</v>
      </c>
      <c r="G13" s="350"/>
    </row>
    <row r="14" spans="1:7" ht="63" customHeight="1" x14ac:dyDescent="0.25">
      <c r="A14" s="55" t="s">
        <v>29</v>
      </c>
      <c r="B14" s="351" t="s">
        <v>30</v>
      </c>
      <c r="C14" s="352"/>
      <c r="D14" s="353" t="s">
        <v>560</v>
      </c>
      <c r="E14" s="354"/>
      <c r="F14" s="355"/>
      <c r="G14" s="93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</row>
    <row r="15" spans="1:7" x14ac:dyDescent="0.25">
      <c r="A15" s="52">
        <v>3</v>
      </c>
      <c r="B15" s="362" t="s">
        <v>549</v>
      </c>
      <c r="C15" s="362"/>
      <c r="D15" s="362"/>
      <c r="E15" s="362"/>
      <c r="F15" s="362"/>
      <c r="G15" s="362"/>
    </row>
    <row r="16" spans="1:7" ht="22.5" customHeight="1" x14ac:dyDescent="0.25">
      <c r="A16" s="51"/>
      <c r="B16" s="345" t="s">
        <v>1080</v>
      </c>
      <c r="C16" s="345"/>
      <c r="D16" s="345"/>
      <c r="E16" s="345"/>
      <c r="F16" s="363" t="s">
        <v>26</v>
      </c>
      <c r="G16" s="363"/>
    </row>
    <row r="17" spans="1:7" ht="32.25" customHeight="1" x14ac:dyDescent="0.25">
      <c r="A17" s="364" t="s">
        <v>31</v>
      </c>
      <c r="B17" s="365" t="s">
        <v>32</v>
      </c>
      <c r="C17" s="365"/>
      <c r="D17" s="366" t="s">
        <v>33</v>
      </c>
      <c r="E17" s="366"/>
      <c r="F17" s="366"/>
      <c r="G17" s="44" t="str">
        <f>'1 Показатели ГП'!B10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</row>
    <row r="18" spans="1:7" ht="42" customHeight="1" x14ac:dyDescent="0.25">
      <c r="A18" s="364"/>
      <c r="B18" s="365"/>
      <c r="C18" s="365"/>
      <c r="D18" s="366"/>
      <c r="E18" s="366"/>
      <c r="F18" s="366"/>
      <c r="G18" s="44" t="str">
        <f>'1 Показатели ГП'!B11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</row>
    <row r="19" spans="1:7" ht="95.25" customHeight="1" x14ac:dyDescent="0.25">
      <c r="A19" s="364"/>
      <c r="B19" s="365"/>
      <c r="C19" s="365"/>
      <c r="D19" s="366"/>
      <c r="E19" s="366"/>
      <c r="F19" s="366"/>
      <c r="G19" s="93" t="str">
        <f>'1 Показатели ГП'!B12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0" spans="1:7" ht="94.5" x14ac:dyDescent="0.25">
      <c r="A20" s="364"/>
      <c r="B20" s="365"/>
      <c r="C20" s="365"/>
      <c r="D20" s="366"/>
      <c r="E20" s="366"/>
      <c r="F20" s="366"/>
      <c r="G20" s="93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1" spans="1:7" x14ac:dyDescent="0.25">
      <c r="A21" s="52">
        <v>4</v>
      </c>
      <c r="B21" s="367" t="s">
        <v>34</v>
      </c>
      <c r="C21" s="367"/>
      <c r="D21" s="367"/>
      <c r="E21" s="367"/>
      <c r="F21" s="367"/>
      <c r="G21" s="367"/>
    </row>
    <row r="22" spans="1:7" ht="26.25" customHeight="1" x14ac:dyDescent="0.25">
      <c r="A22" s="52"/>
      <c r="B22" s="368" t="s">
        <v>1080</v>
      </c>
      <c r="C22" s="368"/>
      <c r="D22" s="368"/>
      <c r="E22" s="368"/>
      <c r="F22" s="368" t="s">
        <v>26</v>
      </c>
      <c r="G22" s="368"/>
    </row>
    <row r="23" spans="1:7" ht="52.5" customHeight="1" x14ac:dyDescent="0.25">
      <c r="A23" s="369" t="s">
        <v>35</v>
      </c>
      <c r="B23" s="371" t="s">
        <v>36</v>
      </c>
      <c r="C23" s="372"/>
      <c r="D23" s="351" t="s">
        <v>37</v>
      </c>
      <c r="E23" s="375"/>
      <c r="F23" s="352"/>
      <c r="G23" s="93" t="str">
        <f>'1 Показатели ГП'!B14</f>
        <v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v>
      </c>
    </row>
    <row r="24" spans="1:7" ht="36" customHeight="1" x14ac:dyDescent="0.25">
      <c r="A24" s="370"/>
      <c r="B24" s="373"/>
      <c r="C24" s="374"/>
      <c r="D24" s="376"/>
      <c r="E24" s="377"/>
      <c r="F24" s="378"/>
      <c r="G24" s="211" t="str">
        <f>'1 Показатели ГП'!B15</f>
        <v>Доля пожилых граждан, вовлеченных в мероприятия по увеличению  периода активного долголетия (нарастающим итогом)</v>
      </c>
    </row>
    <row r="25" spans="1:7" x14ac:dyDescent="0.25">
      <c r="A25" s="52">
        <v>5</v>
      </c>
      <c r="B25" s="361" t="s">
        <v>550</v>
      </c>
      <c r="C25" s="361"/>
      <c r="D25" s="361"/>
      <c r="E25" s="361"/>
      <c r="F25" s="361"/>
      <c r="G25" s="361"/>
    </row>
    <row r="26" spans="1:7" ht="25.5" customHeight="1" x14ac:dyDescent="0.25">
      <c r="A26" s="52"/>
      <c r="B26" s="368" t="s">
        <v>1080</v>
      </c>
      <c r="C26" s="368"/>
      <c r="D26" s="368" t="s">
        <v>26</v>
      </c>
      <c r="E26" s="368"/>
      <c r="F26" s="368"/>
      <c r="G26" s="44"/>
    </row>
    <row r="27" spans="1:7" ht="31.5" x14ac:dyDescent="0.25">
      <c r="A27" s="364" t="s">
        <v>38</v>
      </c>
      <c r="B27" s="379" t="s">
        <v>39</v>
      </c>
      <c r="C27" s="379"/>
      <c r="D27" s="366" t="s">
        <v>40</v>
      </c>
      <c r="E27" s="366"/>
      <c r="F27" s="366"/>
      <c r="G27" s="93" t="str">
        <f>'1 Показатели ГП'!B16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28" spans="1:7" ht="35.25" customHeight="1" x14ac:dyDescent="0.25">
      <c r="A28" s="364"/>
      <c r="B28" s="379"/>
      <c r="C28" s="379"/>
      <c r="D28" s="366"/>
      <c r="E28" s="366"/>
      <c r="F28" s="366"/>
      <c r="G28" s="93" t="str">
        <f>'1 Показатели ГП'!B17</f>
        <v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v>
      </c>
    </row>
    <row r="29" spans="1:7" ht="35.25" customHeight="1" x14ac:dyDescent="0.25">
      <c r="A29" s="364"/>
      <c r="B29" s="379"/>
      <c r="C29" s="379"/>
      <c r="D29" s="366"/>
      <c r="E29" s="366"/>
      <c r="F29" s="366"/>
      <c r="G29" s="123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</row>
    <row r="30" spans="1:7" ht="67.5" customHeight="1" x14ac:dyDescent="0.25">
      <c r="A30" s="364"/>
      <c r="B30" s="379"/>
      <c r="C30" s="379"/>
      <c r="D30" s="366"/>
      <c r="E30" s="366"/>
      <c r="F30" s="366"/>
      <c r="G30" s="212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v>
      </c>
    </row>
    <row r="31" spans="1:7" ht="18" customHeight="1" x14ac:dyDescent="0.25">
      <c r="A31" s="364"/>
      <c r="B31" s="379"/>
      <c r="C31" s="379"/>
      <c r="D31" s="366"/>
      <c r="E31" s="366"/>
      <c r="F31" s="366"/>
      <c r="G31" s="93" t="str">
        <f>'1 Показатели ГП'!B22</f>
        <v>Количество семей отдельных категорий граждан, обеспеченных жильем</v>
      </c>
    </row>
    <row r="32" spans="1:7" x14ac:dyDescent="0.25">
      <c r="A32" s="52">
        <v>6</v>
      </c>
      <c r="B32" s="362" t="s">
        <v>551</v>
      </c>
      <c r="C32" s="362"/>
      <c r="D32" s="362"/>
      <c r="E32" s="362"/>
      <c r="F32" s="362"/>
      <c r="G32" s="362"/>
    </row>
    <row r="33" spans="1:7" ht="21.75" customHeight="1" x14ac:dyDescent="0.25">
      <c r="A33" s="51"/>
      <c r="B33" s="345" t="s">
        <v>1080</v>
      </c>
      <c r="C33" s="345"/>
      <c r="D33" s="345"/>
      <c r="E33" s="345"/>
      <c r="F33" s="345" t="s">
        <v>552</v>
      </c>
      <c r="G33" s="345"/>
    </row>
    <row r="34" spans="1:7" ht="48" customHeight="1" x14ac:dyDescent="0.25">
      <c r="A34" s="47" t="s">
        <v>41</v>
      </c>
      <c r="B34" s="379" t="s">
        <v>553</v>
      </c>
      <c r="C34" s="379"/>
      <c r="D34" s="366" t="s">
        <v>42</v>
      </c>
      <c r="E34" s="366"/>
      <c r="F34" s="366"/>
      <c r="G34" s="53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</row>
    <row r="35" spans="1:7" x14ac:dyDescent="0.25">
      <c r="A35" s="52">
        <v>7</v>
      </c>
      <c r="B35" s="382" t="s">
        <v>43</v>
      </c>
      <c r="C35" s="382"/>
      <c r="D35" s="382"/>
      <c r="E35" s="382"/>
      <c r="F35" s="382"/>
      <c r="G35" s="382"/>
    </row>
    <row r="36" spans="1:7" x14ac:dyDescent="0.25">
      <c r="A36" s="46"/>
      <c r="B36" s="345" t="s">
        <v>1080</v>
      </c>
      <c r="C36" s="345"/>
      <c r="D36" s="345"/>
      <c r="E36" s="345"/>
      <c r="F36" s="345" t="s">
        <v>26</v>
      </c>
      <c r="G36" s="345"/>
    </row>
    <row r="37" spans="1:7" ht="49.5" customHeight="1" x14ac:dyDescent="0.25">
      <c r="A37" s="47" t="s">
        <v>44</v>
      </c>
      <c r="B37" s="379" t="s">
        <v>45</v>
      </c>
      <c r="C37" s="379"/>
      <c r="D37" s="380" t="s">
        <v>46</v>
      </c>
      <c r="E37" s="380"/>
      <c r="F37" s="380"/>
      <c r="G37" s="224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</row>
  </sheetData>
  <mergeCells count="47">
    <mergeCell ref="B37:C37"/>
    <mergeCell ref="D37:F37"/>
    <mergeCell ref="A3:G3"/>
    <mergeCell ref="B33:E33"/>
    <mergeCell ref="F33:G33"/>
    <mergeCell ref="B34:C34"/>
    <mergeCell ref="D34:F34"/>
    <mergeCell ref="B35:G35"/>
    <mergeCell ref="B36:E36"/>
    <mergeCell ref="F36:G36"/>
    <mergeCell ref="B26:C26"/>
    <mergeCell ref="D26:F26"/>
    <mergeCell ref="A27:A31"/>
    <mergeCell ref="B27:C31"/>
    <mergeCell ref="D27:F31"/>
    <mergeCell ref="B32:G32"/>
    <mergeCell ref="B25:G25"/>
    <mergeCell ref="B15:G15"/>
    <mergeCell ref="B16:E16"/>
    <mergeCell ref="F16:G16"/>
    <mergeCell ref="A17:A20"/>
    <mergeCell ref="B17:C20"/>
    <mergeCell ref="D17:F20"/>
    <mergeCell ref="B21:G21"/>
    <mergeCell ref="B22:E22"/>
    <mergeCell ref="F22:G22"/>
    <mergeCell ref="A23:A24"/>
    <mergeCell ref="B23:C24"/>
    <mergeCell ref="D23:F24"/>
    <mergeCell ref="B13:E13"/>
    <mergeCell ref="F13:G13"/>
    <mergeCell ref="B14:C14"/>
    <mergeCell ref="D14:F14"/>
    <mergeCell ref="B9:E9"/>
    <mergeCell ref="F9:G9"/>
    <mergeCell ref="B10:C10"/>
    <mergeCell ref="D10:F10"/>
    <mergeCell ref="A11:A12"/>
    <mergeCell ref="B11:G11"/>
    <mergeCell ref="B12:G12"/>
    <mergeCell ref="D5:F5"/>
    <mergeCell ref="D6:F6"/>
    <mergeCell ref="A7:A8"/>
    <mergeCell ref="B7:G7"/>
    <mergeCell ref="B8:G8"/>
    <mergeCell ref="B5:C5"/>
    <mergeCell ref="B6:C6"/>
  </mergeCells>
  <pageMargins left="0.7" right="0.7" top="0.75" bottom="0.75" header="0.3" footer="0.3"/>
  <pageSetup paperSize="9" scale="65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view="pageBreakPreview" topLeftCell="A40" zoomScale="110" zoomScaleNormal="100" zoomScaleSheetLayoutView="110" workbookViewId="0">
      <selection activeCell="C43" sqref="C43"/>
    </sheetView>
  </sheetViews>
  <sheetFormatPr defaultRowHeight="15" outlineLevelRow="1" x14ac:dyDescent="0.25"/>
  <cols>
    <col min="1" max="1" width="7.42578125" style="165" customWidth="1"/>
    <col min="2" max="2" width="42" style="125" customWidth="1"/>
    <col min="3" max="3" width="59.5703125" style="125" customWidth="1"/>
    <col min="4" max="4" width="14.140625" style="126" customWidth="1"/>
    <col min="5" max="5" width="13.28515625" style="126" customWidth="1"/>
    <col min="6" max="6" width="9.140625" style="126"/>
    <col min="7" max="7" width="8.7109375" style="126" customWidth="1"/>
    <col min="8" max="8" width="7.85546875" style="126" customWidth="1"/>
    <col min="9" max="9" width="7.7109375" style="126" customWidth="1"/>
    <col min="10" max="10" width="8.140625" style="126" customWidth="1"/>
    <col min="11" max="11" width="8.28515625" style="126" customWidth="1"/>
    <col min="12" max="12" width="8" style="126" customWidth="1"/>
    <col min="13" max="13" width="7.5703125" style="126" customWidth="1"/>
    <col min="14" max="14" width="17.85546875" style="126" customWidth="1"/>
    <col min="15" max="15" width="52.5703125" style="126" customWidth="1"/>
    <col min="16" max="16384" width="9.140625" style="126"/>
  </cols>
  <sheetData>
    <row r="1" spans="1:20" ht="69" customHeight="1" x14ac:dyDescent="0.25">
      <c r="G1" s="383" t="s">
        <v>797</v>
      </c>
      <c r="H1" s="383"/>
      <c r="I1" s="383"/>
      <c r="J1" s="383"/>
      <c r="K1" s="383"/>
      <c r="L1" s="383"/>
      <c r="M1" s="383"/>
      <c r="N1" s="383"/>
      <c r="O1" s="383"/>
    </row>
    <row r="3" spans="1:20" ht="18.75" x14ac:dyDescent="0.25">
      <c r="A3" s="385" t="s">
        <v>682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5" spans="1:20" x14ac:dyDescent="0.25">
      <c r="A5" s="386" t="s">
        <v>5</v>
      </c>
      <c r="B5" s="388" t="s">
        <v>136</v>
      </c>
      <c r="C5" s="399" t="s">
        <v>47</v>
      </c>
      <c r="D5" s="393" t="s">
        <v>7</v>
      </c>
      <c r="E5" s="393" t="s">
        <v>1109</v>
      </c>
      <c r="F5" s="393" t="s">
        <v>137</v>
      </c>
      <c r="G5" s="393"/>
      <c r="H5" s="393"/>
      <c r="I5" s="393"/>
      <c r="J5" s="393"/>
      <c r="K5" s="393"/>
      <c r="L5" s="393"/>
      <c r="M5" s="393"/>
      <c r="N5" s="393" t="s">
        <v>814</v>
      </c>
    </row>
    <row r="6" spans="1:20" ht="56.25" customHeight="1" x14ac:dyDescent="0.25">
      <c r="A6" s="387"/>
      <c r="B6" s="389"/>
      <c r="C6" s="399"/>
      <c r="D6" s="393"/>
      <c r="E6" s="393"/>
      <c r="F6" s="127">
        <v>2023</v>
      </c>
      <c r="G6" s="127">
        <v>2024</v>
      </c>
      <c r="H6" s="127">
        <v>2025</v>
      </c>
      <c r="I6" s="127">
        <v>2026</v>
      </c>
      <c r="J6" s="127">
        <v>2027</v>
      </c>
      <c r="K6" s="127">
        <v>2028</v>
      </c>
      <c r="L6" s="127">
        <v>2029</v>
      </c>
      <c r="M6" s="127">
        <v>2030</v>
      </c>
      <c r="N6" s="393"/>
    </row>
    <row r="7" spans="1:20" x14ac:dyDescent="0.25">
      <c r="A7" s="259">
        <v>1</v>
      </c>
      <c r="B7" s="21">
        <v>2</v>
      </c>
      <c r="C7" s="21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8"/>
      <c r="P7" s="129"/>
      <c r="Q7" s="129"/>
      <c r="R7" s="129"/>
      <c r="S7" s="129"/>
      <c r="T7" s="129"/>
    </row>
    <row r="8" spans="1:20" outlineLevel="1" x14ac:dyDescent="0.25">
      <c r="A8" s="390" t="s">
        <v>759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2"/>
      <c r="N8" s="130"/>
      <c r="O8" s="128"/>
      <c r="P8" s="129"/>
      <c r="Q8" s="129"/>
      <c r="R8" s="129"/>
      <c r="S8" s="129"/>
      <c r="T8" s="129"/>
    </row>
    <row r="9" spans="1:20" outlineLevel="1" x14ac:dyDescent="0.25">
      <c r="A9" s="403" t="s">
        <v>48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5"/>
      <c r="N9" s="131"/>
      <c r="O9" s="128"/>
      <c r="P9" s="129"/>
      <c r="Q9" s="129"/>
      <c r="R9" s="129"/>
      <c r="S9" s="129"/>
      <c r="T9" s="129"/>
    </row>
    <row r="10" spans="1:20" ht="70.5" customHeight="1" outlineLevel="1" x14ac:dyDescent="0.25">
      <c r="A10" s="259" t="s">
        <v>27</v>
      </c>
      <c r="B10" s="252" t="s">
        <v>871</v>
      </c>
      <c r="C10" s="255" t="s">
        <v>1081</v>
      </c>
      <c r="D10" s="295" t="s">
        <v>1112</v>
      </c>
      <c r="E10" s="132">
        <v>137</v>
      </c>
      <c r="F10" s="124">
        <v>121</v>
      </c>
      <c r="G10" s="124">
        <v>112</v>
      </c>
      <c r="H10" s="261" t="s">
        <v>1</v>
      </c>
      <c r="I10" s="263" t="s">
        <v>1</v>
      </c>
      <c r="J10" s="263" t="s">
        <v>1</v>
      </c>
      <c r="K10" s="263" t="s">
        <v>1</v>
      </c>
      <c r="L10" s="263" t="s">
        <v>1</v>
      </c>
      <c r="M10" s="263" t="s">
        <v>1</v>
      </c>
      <c r="N10" s="263" t="s">
        <v>1</v>
      </c>
      <c r="O10" s="128"/>
      <c r="P10" s="129"/>
      <c r="Q10" s="129"/>
      <c r="R10" s="129"/>
      <c r="S10" s="129"/>
      <c r="T10" s="129"/>
    </row>
    <row r="11" spans="1:20" ht="201" customHeight="1" outlineLevel="1" x14ac:dyDescent="0.25">
      <c r="A11" s="259" t="s">
        <v>49</v>
      </c>
      <c r="B11" s="252" t="s">
        <v>1115</v>
      </c>
      <c r="C11" s="299" t="s">
        <v>1116</v>
      </c>
      <c r="D11" s="124" t="s">
        <v>51</v>
      </c>
      <c r="E11" s="132">
        <v>15.015000000000001</v>
      </c>
      <c r="F11" s="124">
        <v>10.321</v>
      </c>
      <c r="G11" s="124">
        <v>6.181</v>
      </c>
      <c r="H11" s="263" t="s">
        <v>1</v>
      </c>
      <c r="I11" s="263" t="s">
        <v>1</v>
      </c>
      <c r="J11" s="263" t="s">
        <v>1</v>
      </c>
      <c r="K11" s="263" t="s">
        <v>1</v>
      </c>
      <c r="L11" s="263" t="s">
        <v>1</v>
      </c>
      <c r="M11" s="263" t="s">
        <v>1</v>
      </c>
      <c r="N11" s="263" t="s">
        <v>1</v>
      </c>
      <c r="O11" s="128"/>
      <c r="P11" s="129"/>
      <c r="Q11" s="129"/>
      <c r="R11" s="129"/>
      <c r="S11" s="129"/>
      <c r="T11" s="129"/>
    </row>
    <row r="12" spans="1:20" ht="198.75" customHeight="1" outlineLevel="1" x14ac:dyDescent="0.25">
      <c r="A12" s="259" t="s">
        <v>50</v>
      </c>
      <c r="B12" s="255" t="s">
        <v>897</v>
      </c>
      <c r="C12" s="299" t="s">
        <v>1117</v>
      </c>
      <c r="D12" s="295" t="s">
        <v>51</v>
      </c>
      <c r="E12" s="132">
        <v>0.2</v>
      </c>
      <c r="F12" s="124">
        <v>0.1</v>
      </c>
      <c r="G12" s="124">
        <v>0.04</v>
      </c>
      <c r="H12" s="261" t="s">
        <v>1</v>
      </c>
      <c r="I12" s="263" t="s">
        <v>1</v>
      </c>
      <c r="J12" s="263" t="s">
        <v>1</v>
      </c>
      <c r="K12" s="263" t="s">
        <v>1</v>
      </c>
      <c r="L12" s="263" t="s">
        <v>1</v>
      </c>
      <c r="M12" s="263" t="s">
        <v>1</v>
      </c>
      <c r="N12" s="263" t="s">
        <v>1</v>
      </c>
      <c r="O12" s="128"/>
      <c r="P12" s="129"/>
      <c r="Q12" s="129"/>
      <c r="R12" s="129"/>
      <c r="S12" s="129"/>
      <c r="T12" s="129"/>
    </row>
    <row r="13" spans="1:20" ht="67.5" customHeight="1" outlineLevel="1" x14ac:dyDescent="0.25">
      <c r="A13" s="259" t="s">
        <v>52</v>
      </c>
      <c r="B13" s="252" t="s">
        <v>872</v>
      </c>
      <c r="C13" s="255" t="s">
        <v>728</v>
      </c>
      <c r="D13" s="295" t="s">
        <v>1112</v>
      </c>
      <c r="E13" s="132">
        <v>3000</v>
      </c>
      <c r="F13" s="124">
        <v>2700</v>
      </c>
      <c r="G13" s="124">
        <v>2400</v>
      </c>
      <c r="H13" s="261" t="s">
        <v>1</v>
      </c>
      <c r="I13" s="263" t="s">
        <v>1</v>
      </c>
      <c r="J13" s="263" t="s">
        <v>1</v>
      </c>
      <c r="K13" s="263" t="s">
        <v>1</v>
      </c>
      <c r="L13" s="263" t="s">
        <v>1</v>
      </c>
      <c r="M13" s="263" t="s">
        <v>1</v>
      </c>
      <c r="N13" s="263" t="s">
        <v>1</v>
      </c>
      <c r="O13" s="128"/>
      <c r="P13" s="129"/>
      <c r="Q13" s="129"/>
      <c r="R13" s="129"/>
      <c r="S13" s="129"/>
      <c r="T13" s="129"/>
    </row>
    <row r="14" spans="1:20" ht="69" customHeight="1" outlineLevel="1" x14ac:dyDescent="0.25">
      <c r="A14" s="259" t="s">
        <v>53</v>
      </c>
      <c r="B14" s="252" t="s">
        <v>873</v>
      </c>
      <c r="C14" s="255" t="s">
        <v>729</v>
      </c>
      <c r="D14" s="295" t="s">
        <v>1112</v>
      </c>
      <c r="E14" s="132">
        <v>4000</v>
      </c>
      <c r="F14" s="124">
        <v>3800</v>
      </c>
      <c r="G14" s="124">
        <v>3600</v>
      </c>
      <c r="H14" s="261" t="s">
        <v>1</v>
      </c>
      <c r="I14" s="263" t="s">
        <v>1</v>
      </c>
      <c r="J14" s="263" t="s">
        <v>1</v>
      </c>
      <c r="K14" s="263" t="s">
        <v>1</v>
      </c>
      <c r="L14" s="263" t="s">
        <v>1</v>
      </c>
      <c r="M14" s="263" t="s">
        <v>1</v>
      </c>
      <c r="N14" s="263" t="s">
        <v>1</v>
      </c>
      <c r="O14" s="128"/>
      <c r="P14" s="129"/>
      <c r="Q14" s="129"/>
      <c r="R14" s="129"/>
      <c r="S14" s="129"/>
      <c r="T14" s="129"/>
    </row>
    <row r="15" spans="1:20" outlineLevel="1" x14ac:dyDescent="0.25">
      <c r="A15" s="400" t="s">
        <v>760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263" t="s">
        <v>1</v>
      </c>
      <c r="O15" s="128"/>
      <c r="P15" s="129"/>
      <c r="Q15" s="129"/>
      <c r="R15" s="129"/>
      <c r="S15" s="129"/>
      <c r="T15" s="129"/>
    </row>
    <row r="16" spans="1:20" outlineLevel="1" x14ac:dyDescent="0.25">
      <c r="A16" s="395" t="s">
        <v>867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263" t="s">
        <v>1</v>
      </c>
      <c r="O16" s="128"/>
      <c r="P16" s="129"/>
      <c r="Q16" s="129"/>
      <c r="R16" s="129"/>
      <c r="S16" s="129"/>
      <c r="T16" s="129"/>
    </row>
    <row r="17" spans="1:20" ht="140.25" customHeight="1" outlineLevel="1" x14ac:dyDescent="0.25">
      <c r="A17" s="259" t="s">
        <v>29</v>
      </c>
      <c r="B17" s="252" t="s">
        <v>874</v>
      </c>
      <c r="C17" s="255" t="s">
        <v>1089</v>
      </c>
      <c r="D17" s="295" t="s">
        <v>1114</v>
      </c>
      <c r="E17" s="294">
        <v>100</v>
      </c>
      <c r="F17" s="133">
        <v>100</v>
      </c>
      <c r="G17" s="133">
        <v>100</v>
      </c>
      <c r="H17" s="124" t="s">
        <v>1</v>
      </c>
      <c r="I17" s="124" t="s">
        <v>1</v>
      </c>
      <c r="J17" s="124" t="s">
        <v>1</v>
      </c>
      <c r="K17" s="124" t="s">
        <v>1</v>
      </c>
      <c r="L17" s="124" t="s">
        <v>1</v>
      </c>
      <c r="M17" s="124" t="s">
        <v>1</v>
      </c>
      <c r="N17" s="124" t="s">
        <v>1</v>
      </c>
      <c r="O17" s="128"/>
      <c r="P17" s="129"/>
      <c r="Q17" s="129"/>
      <c r="R17" s="129"/>
      <c r="S17" s="129"/>
      <c r="T17" s="129"/>
    </row>
    <row r="18" spans="1:20" ht="86.25" customHeight="1" outlineLevel="1" x14ac:dyDescent="0.25">
      <c r="A18" s="259" t="s">
        <v>54</v>
      </c>
      <c r="B18" s="255" t="s">
        <v>875</v>
      </c>
      <c r="C18" s="255" t="s">
        <v>730</v>
      </c>
      <c r="D18" s="295" t="s">
        <v>1114</v>
      </c>
      <c r="E18" s="294">
        <v>100</v>
      </c>
      <c r="F18" s="133">
        <v>100</v>
      </c>
      <c r="G18" s="133">
        <v>100</v>
      </c>
      <c r="H18" s="124" t="s">
        <v>1</v>
      </c>
      <c r="I18" s="124" t="s">
        <v>1</v>
      </c>
      <c r="J18" s="124" t="s">
        <v>1</v>
      </c>
      <c r="K18" s="124" t="s">
        <v>1</v>
      </c>
      <c r="L18" s="124" t="s">
        <v>1</v>
      </c>
      <c r="M18" s="124" t="s">
        <v>1</v>
      </c>
      <c r="N18" s="124" t="s">
        <v>1</v>
      </c>
      <c r="O18" s="128"/>
      <c r="P18" s="129"/>
      <c r="Q18" s="129"/>
      <c r="R18" s="129"/>
      <c r="S18" s="129"/>
      <c r="T18" s="129"/>
    </row>
    <row r="19" spans="1:20" ht="93.75" customHeight="1" outlineLevel="1" x14ac:dyDescent="0.25">
      <c r="A19" s="259" t="s">
        <v>668</v>
      </c>
      <c r="B19" s="255" t="s">
        <v>876</v>
      </c>
      <c r="C19" s="255" t="s">
        <v>731</v>
      </c>
      <c r="D19" s="295" t="s">
        <v>1113</v>
      </c>
      <c r="E19" s="293">
        <v>11</v>
      </c>
      <c r="F19" s="271">
        <v>3</v>
      </c>
      <c r="G19" s="293" t="s">
        <v>1</v>
      </c>
      <c r="H19" s="124" t="s">
        <v>1</v>
      </c>
      <c r="I19" s="124" t="s">
        <v>1</v>
      </c>
      <c r="J19" s="124" t="s">
        <v>1</v>
      </c>
      <c r="K19" s="124" t="s">
        <v>1</v>
      </c>
      <c r="L19" s="124" t="s">
        <v>1</v>
      </c>
      <c r="M19" s="124" t="s">
        <v>1</v>
      </c>
      <c r="N19" s="124" t="s">
        <v>1</v>
      </c>
      <c r="O19" s="128"/>
      <c r="P19" s="129"/>
      <c r="Q19" s="129"/>
      <c r="R19" s="129"/>
      <c r="S19" s="129"/>
      <c r="T19" s="129"/>
    </row>
    <row r="20" spans="1:20" outlineLevel="1" x14ac:dyDescent="0.25">
      <c r="A20" s="394" t="s">
        <v>761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263" t="s">
        <v>1</v>
      </c>
      <c r="O20" s="128"/>
      <c r="P20" s="129"/>
      <c r="Q20" s="129"/>
      <c r="R20" s="129"/>
      <c r="S20" s="129"/>
      <c r="T20" s="129"/>
    </row>
    <row r="21" spans="1:20" outlineLevel="1" x14ac:dyDescent="0.25">
      <c r="A21" s="395" t="s">
        <v>762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263" t="s">
        <v>1</v>
      </c>
      <c r="O21" s="128"/>
      <c r="P21" s="129"/>
      <c r="Q21" s="129"/>
      <c r="R21" s="129"/>
      <c r="S21" s="129"/>
      <c r="T21" s="129"/>
    </row>
    <row r="22" spans="1:20" ht="68.25" customHeight="1" outlineLevel="1" x14ac:dyDescent="0.25">
      <c r="A22" s="259" t="s">
        <v>31</v>
      </c>
      <c r="B22" s="252" t="s">
        <v>877</v>
      </c>
      <c r="C22" s="255" t="s">
        <v>726</v>
      </c>
      <c r="D22" s="251" t="s">
        <v>10</v>
      </c>
      <c r="E22" s="272" t="s">
        <v>1</v>
      </c>
      <c r="F22" s="251" t="s">
        <v>1</v>
      </c>
      <c r="G22" s="254">
        <v>100</v>
      </c>
      <c r="H22" s="251" t="s">
        <v>1</v>
      </c>
      <c r="I22" s="251" t="s">
        <v>1</v>
      </c>
      <c r="J22" s="251" t="s">
        <v>1</v>
      </c>
      <c r="K22" s="251" t="s">
        <v>1</v>
      </c>
      <c r="L22" s="251" t="s">
        <v>1</v>
      </c>
      <c r="M22" s="251" t="s">
        <v>1</v>
      </c>
      <c r="N22" s="251" t="s">
        <v>1</v>
      </c>
      <c r="O22" s="128"/>
      <c r="P22" s="129"/>
      <c r="Q22" s="129"/>
      <c r="R22" s="129"/>
      <c r="S22" s="129"/>
      <c r="T22" s="129"/>
    </row>
    <row r="23" spans="1:20" ht="154.5" customHeight="1" outlineLevel="1" x14ac:dyDescent="0.25">
      <c r="A23" s="259" t="s">
        <v>55</v>
      </c>
      <c r="B23" s="252" t="s">
        <v>878</v>
      </c>
      <c r="C23" s="255" t="s">
        <v>727</v>
      </c>
      <c r="D23" s="251" t="s">
        <v>10</v>
      </c>
      <c r="E23" s="275">
        <v>100</v>
      </c>
      <c r="F23" s="254">
        <v>100</v>
      </c>
      <c r="G23" s="254">
        <v>100</v>
      </c>
      <c r="H23" s="254">
        <v>100</v>
      </c>
      <c r="I23" s="254">
        <v>100</v>
      </c>
      <c r="J23" s="254">
        <v>100</v>
      </c>
      <c r="K23" s="254">
        <v>100</v>
      </c>
      <c r="L23" s="254">
        <v>100</v>
      </c>
      <c r="M23" s="254">
        <v>100</v>
      </c>
      <c r="N23" s="251"/>
      <c r="O23" s="128"/>
      <c r="P23" s="129"/>
      <c r="Q23" s="129"/>
      <c r="R23" s="129"/>
      <c r="S23" s="129"/>
      <c r="T23" s="129"/>
    </row>
    <row r="24" spans="1:20" ht="51.75" customHeight="1" outlineLevel="1" x14ac:dyDescent="0.25">
      <c r="A24" s="401" t="s">
        <v>56</v>
      </c>
      <c r="B24" s="402" t="s">
        <v>879</v>
      </c>
      <c r="C24" s="255" t="s">
        <v>734</v>
      </c>
      <c r="D24" s="396" t="s">
        <v>10</v>
      </c>
      <c r="E24" s="397">
        <v>100</v>
      </c>
      <c r="F24" s="384">
        <v>100</v>
      </c>
      <c r="G24" s="384">
        <v>100</v>
      </c>
      <c r="H24" s="384">
        <v>100</v>
      </c>
      <c r="I24" s="384">
        <v>100</v>
      </c>
      <c r="J24" s="384">
        <v>100</v>
      </c>
      <c r="K24" s="384">
        <v>100</v>
      </c>
      <c r="L24" s="384">
        <v>100</v>
      </c>
      <c r="M24" s="406">
        <v>100</v>
      </c>
      <c r="N24" s="124" t="s">
        <v>1</v>
      </c>
      <c r="O24" s="128"/>
      <c r="P24" s="129"/>
      <c r="Q24" s="129"/>
      <c r="R24" s="129"/>
      <c r="S24" s="129"/>
      <c r="T24" s="129"/>
    </row>
    <row r="25" spans="1:20" ht="50.25" customHeight="1" outlineLevel="1" x14ac:dyDescent="0.25">
      <c r="A25" s="401"/>
      <c r="B25" s="402"/>
      <c r="C25" s="255" t="s">
        <v>57</v>
      </c>
      <c r="D25" s="396"/>
      <c r="E25" s="397"/>
      <c r="F25" s="384"/>
      <c r="G25" s="384"/>
      <c r="H25" s="384"/>
      <c r="I25" s="384"/>
      <c r="J25" s="384"/>
      <c r="K25" s="384"/>
      <c r="L25" s="384"/>
      <c r="M25" s="422"/>
      <c r="N25" s="253"/>
      <c r="O25" s="128"/>
      <c r="P25" s="129"/>
      <c r="Q25" s="129"/>
      <c r="R25" s="129"/>
      <c r="S25" s="129"/>
      <c r="T25" s="129"/>
    </row>
    <row r="26" spans="1:20" ht="54" customHeight="1" outlineLevel="1" x14ac:dyDescent="0.25">
      <c r="A26" s="401"/>
      <c r="B26" s="402"/>
      <c r="C26" s="255" t="s">
        <v>58</v>
      </c>
      <c r="D26" s="396"/>
      <c r="E26" s="397"/>
      <c r="F26" s="384"/>
      <c r="G26" s="384"/>
      <c r="H26" s="384"/>
      <c r="I26" s="384"/>
      <c r="J26" s="384"/>
      <c r="K26" s="384"/>
      <c r="L26" s="384"/>
      <c r="M26" s="422"/>
      <c r="N26" s="253"/>
      <c r="O26" s="128"/>
      <c r="P26" s="129"/>
      <c r="Q26" s="129"/>
      <c r="R26" s="129"/>
      <c r="S26" s="129"/>
      <c r="T26" s="129"/>
    </row>
    <row r="27" spans="1:20" ht="44.25" customHeight="1" outlineLevel="1" x14ac:dyDescent="0.25">
      <c r="A27" s="401"/>
      <c r="B27" s="402"/>
      <c r="C27" s="255" t="s">
        <v>664</v>
      </c>
      <c r="D27" s="396"/>
      <c r="E27" s="397"/>
      <c r="F27" s="384"/>
      <c r="G27" s="384"/>
      <c r="H27" s="384"/>
      <c r="I27" s="384"/>
      <c r="J27" s="384"/>
      <c r="K27" s="384"/>
      <c r="L27" s="384"/>
      <c r="M27" s="422"/>
      <c r="N27" s="253"/>
      <c r="O27" s="128"/>
      <c r="P27" s="129"/>
      <c r="Q27" s="129"/>
      <c r="R27" s="129"/>
      <c r="S27" s="129"/>
      <c r="T27" s="129"/>
    </row>
    <row r="28" spans="1:20" ht="42.75" customHeight="1" outlineLevel="1" x14ac:dyDescent="0.25">
      <c r="A28" s="401"/>
      <c r="B28" s="402"/>
      <c r="C28" s="255" t="s">
        <v>665</v>
      </c>
      <c r="D28" s="396"/>
      <c r="E28" s="397"/>
      <c r="F28" s="384"/>
      <c r="G28" s="384"/>
      <c r="H28" s="384"/>
      <c r="I28" s="384"/>
      <c r="J28" s="384"/>
      <c r="K28" s="384"/>
      <c r="L28" s="384"/>
      <c r="M28" s="407"/>
      <c r="N28" s="253"/>
      <c r="O28" s="128"/>
      <c r="P28" s="129"/>
      <c r="Q28" s="129"/>
      <c r="R28" s="129"/>
      <c r="S28" s="129"/>
      <c r="T28" s="129"/>
    </row>
    <row r="29" spans="1:20" ht="120" customHeight="1" outlineLevel="1" x14ac:dyDescent="0.25">
      <c r="A29" s="401"/>
      <c r="B29" s="402"/>
      <c r="C29" s="255" t="s">
        <v>1087</v>
      </c>
      <c r="D29" s="396"/>
      <c r="E29" s="397"/>
      <c r="F29" s="384"/>
      <c r="G29" s="384"/>
      <c r="H29" s="384"/>
      <c r="I29" s="384"/>
      <c r="J29" s="384"/>
      <c r="K29" s="384"/>
      <c r="L29" s="384"/>
      <c r="M29" s="229"/>
      <c r="N29" s="253"/>
      <c r="O29" s="128"/>
      <c r="P29" s="129"/>
      <c r="Q29" s="129"/>
      <c r="R29" s="129"/>
      <c r="S29" s="129"/>
      <c r="T29" s="129"/>
    </row>
    <row r="30" spans="1:20" ht="184.5" customHeight="1" outlineLevel="1" x14ac:dyDescent="0.25">
      <c r="A30" s="401"/>
      <c r="B30" s="402"/>
      <c r="C30" s="255" t="s">
        <v>732</v>
      </c>
      <c r="D30" s="396"/>
      <c r="E30" s="397"/>
      <c r="F30" s="384"/>
      <c r="G30" s="384"/>
      <c r="H30" s="384"/>
      <c r="I30" s="384"/>
      <c r="J30" s="384"/>
      <c r="K30" s="384"/>
      <c r="L30" s="384"/>
      <c r="M30" s="229"/>
      <c r="N30" s="253"/>
      <c r="O30" s="128"/>
      <c r="P30" s="129"/>
      <c r="Q30" s="129"/>
      <c r="R30" s="129"/>
      <c r="S30" s="129"/>
      <c r="T30" s="129"/>
    </row>
    <row r="31" spans="1:20" ht="131.25" customHeight="1" outlineLevel="1" x14ac:dyDescent="0.25">
      <c r="A31" s="401" t="s">
        <v>59</v>
      </c>
      <c r="B31" s="398" t="s">
        <v>880</v>
      </c>
      <c r="C31" s="255" t="s">
        <v>735</v>
      </c>
      <c r="D31" s="396" t="s">
        <v>10</v>
      </c>
      <c r="E31" s="397">
        <v>100</v>
      </c>
      <c r="F31" s="384">
        <v>100</v>
      </c>
      <c r="G31" s="384">
        <v>100</v>
      </c>
      <c r="H31" s="384">
        <v>100</v>
      </c>
      <c r="I31" s="384">
        <v>100</v>
      </c>
      <c r="J31" s="384">
        <v>100</v>
      </c>
      <c r="K31" s="384">
        <v>100</v>
      </c>
      <c r="L31" s="384">
        <v>100</v>
      </c>
      <c r="M31" s="406">
        <v>100</v>
      </c>
      <c r="N31" s="419" t="s">
        <v>1</v>
      </c>
      <c r="O31" s="128"/>
      <c r="P31" s="129"/>
      <c r="Q31" s="129"/>
      <c r="R31" s="129"/>
      <c r="S31" s="129"/>
      <c r="T31" s="129"/>
    </row>
    <row r="32" spans="1:20" ht="42" customHeight="1" outlineLevel="1" x14ac:dyDescent="0.25">
      <c r="A32" s="401"/>
      <c r="B32" s="398"/>
      <c r="C32" s="255" t="s">
        <v>1157</v>
      </c>
      <c r="D32" s="396"/>
      <c r="E32" s="397"/>
      <c r="F32" s="384"/>
      <c r="G32" s="384"/>
      <c r="H32" s="384"/>
      <c r="I32" s="384"/>
      <c r="J32" s="384"/>
      <c r="K32" s="384"/>
      <c r="L32" s="384"/>
      <c r="M32" s="407"/>
      <c r="N32" s="421"/>
      <c r="O32" s="128"/>
      <c r="P32" s="129"/>
      <c r="Q32" s="129"/>
      <c r="R32" s="129"/>
      <c r="S32" s="129"/>
      <c r="T32" s="129"/>
    </row>
    <row r="33" spans="1:20" ht="107.25" customHeight="1" outlineLevel="1" x14ac:dyDescent="0.25">
      <c r="A33" s="259" t="s">
        <v>60</v>
      </c>
      <c r="B33" s="252" t="s">
        <v>881</v>
      </c>
      <c r="C33" s="255" t="s">
        <v>736</v>
      </c>
      <c r="D33" s="251" t="s">
        <v>10</v>
      </c>
      <c r="E33" s="275">
        <v>100</v>
      </c>
      <c r="F33" s="254">
        <v>100</v>
      </c>
      <c r="G33" s="254">
        <v>100</v>
      </c>
      <c r="H33" s="254">
        <v>100</v>
      </c>
      <c r="I33" s="254">
        <v>100</v>
      </c>
      <c r="J33" s="254">
        <v>100</v>
      </c>
      <c r="K33" s="254">
        <v>100</v>
      </c>
      <c r="L33" s="254">
        <v>100</v>
      </c>
      <c r="M33" s="254">
        <v>100</v>
      </c>
      <c r="N33" s="251" t="s">
        <v>1</v>
      </c>
      <c r="O33" s="128"/>
      <c r="P33" s="129"/>
      <c r="Q33" s="129"/>
      <c r="R33" s="129"/>
      <c r="S33" s="129"/>
      <c r="T33" s="129"/>
    </row>
    <row r="34" spans="1:20" ht="96" customHeight="1" outlineLevel="1" x14ac:dyDescent="0.25">
      <c r="A34" s="259" t="s">
        <v>61</v>
      </c>
      <c r="B34" s="252" t="s">
        <v>882</v>
      </c>
      <c r="C34" s="256" t="s">
        <v>737</v>
      </c>
      <c r="D34" s="251" t="s">
        <v>10</v>
      </c>
      <c r="E34" s="275">
        <v>100</v>
      </c>
      <c r="F34" s="254">
        <v>100</v>
      </c>
      <c r="G34" s="254">
        <v>100</v>
      </c>
      <c r="H34" s="254">
        <v>100</v>
      </c>
      <c r="I34" s="254">
        <v>100</v>
      </c>
      <c r="J34" s="254">
        <v>100</v>
      </c>
      <c r="K34" s="254">
        <v>100</v>
      </c>
      <c r="L34" s="254">
        <v>100</v>
      </c>
      <c r="M34" s="254">
        <v>100</v>
      </c>
      <c r="N34" s="251" t="s">
        <v>1</v>
      </c>
      <c r="O34" s="128"/>
      <c r="P34" s="129"/>
      <c r="Q34" s="129"/>
      <c r="R34" s="129"/>
      <c r="S34" s="129"/>
      <c r="T34" s="129"/>
    </row>
    <row r="35" spans="1:20" ht="41.25" customHeight="1" outlineLevel="1" x14ac:dyDescent="0.25">
      <c r="A35" s="401" t="s">
        <v>62</v>
      </c>
      <c r="B35" s="402" t="s">
        <v>883</v>
      </c>
      <c r="C35" s="255" t="s">
        <v>734</v>
      </c>
      <c r="D35" s="396" t="s">
        <v>10</v>
      </c>
      <c r="E35" s="397">
        <v>100</v>
      </c>
      <c r="F35" s="384">
        <v>100</v>
      </c>
      <c r="G35" s="384">
        <v>100</v>
      </c>
      <c r="H35" s="384">
        <v>100</v>
      </c>
      <c r="I35" s="384">
        <v>100</v>
      </c>
      <c r="J35" s="384">
        <v>100</v>
      </c>
      <c r="K35" s="384">
        <v>100</v>
      </c>
      <c r="L35" s="384">
        <v>100</v>
      </c>
      <c r="M35" s="406">
        <v>100</v>
      </c>
      <c r="N35" s="419" t="s">
        <v>1</v>
      </c>
      <c r="O35" s="128"/>
      <c r="P35" s="129"/>
      <c r="Q35" s="129"/>
      <c r="R35" s="129"/>
      <c r="S35" s="129"/>
      <c r="T35" s="129"/>
    </row>
    <row r="36" spans="1:20" ht="121.5" customHeight="1" outlineLevel="1" x14ac:dyDescent="0.25">
      <c r="A36" s="401"/>
      <c r="B36" s="402"/>
      <c r="C36" s="255" t="s">
        <v>63</v>
      </c>
      <c r="D36" s="396"/>
      <c r="E36" s="397"/>
      <c r="F36" s="384"/>
      <c r="G36" s="384"/>
      <c r="H36" s="384"/>
      <c r="I36" s="384"/>
      <c r="J36" s="384"/>
      <c r="K36" s="384"/>
      <c r="L36" s="384"/>
      <c r="M36" s="422"/>
      <c r="N36" s="420"/>
      <c r="O36" s="128"/>
      <c r="P36" s="129"/>
      <c r="Q36" s="129"/>
      <c r="R36" s="129"/>
      <c r="S36" s="129"/>
      <c r="T36" s="129"/>
    </row>
    <row r="37" spans="1:20" ht="113.25" customHeight="1" outlineLevel="1" x14ac:dyDescent="0.25">
      <c r="A37" s="401"/>
      <c r="B37" s="402"/>
      <c r="C37" s="255" t="s">
        <v>738</v>
      </c>
      <c r="D37" s="396"/>
      <c r="E37" s="397"/>
      <c r="F37" s="384"/>
      <c r="G37" s="384"/>
      <c r="H37" s="384"/>
      <c r="I37" s="384"/>
      <c r="J37" s="384"/>
      <c r="K37" s="384"/>
      <c r="L37" s="384"/>
      <c r="M37" s="422"/>
      <c r="N37" s="420"/>
      <c r="O37" s="128"/>
      <c r="P37" s="129"/>
      <c r="Q37" s="129"/>
      <c r="R37" s="129"/>
      <c r="S37" s="129"/>
      <c r="T37" s="129"/>
    </row>
    <row r="38" spans="1:20" ht="63" customHeight="1" outlineLevel="1" x14ac:dyDescent="0.25">
      <c r="A38" s="401"/>
      <c r="B38" s="402"/>
      <c r="C38" s="255" t="s">
        <v>739</v>
      </c>
      <c r="D38" s="396"/>
      <c r="E38" s="397"/>
      <c r="F38" s="384"/>
      <c r="G38" s="384"/>
      <c r="H38" s="384"/>
      <c r="I38" s="384"/>
      <c r="J38" s="384"/>
      <c r="K38" s="384"/>
      <c r="L38" s="384"/>
      <c r="M38" s="422"/>
      <c r="N38" s="420"/>
      <c r="O38" s="128"/>
      <c r="P38" s="129"/>
      <c r="Q38" s="129"/>
      <c r="R38" s="129"/>
      <c r="S38" s="129"/>
      <c r="T38" s="129"/>
    </row>
    <row r="39" spans="1:20" ht="30" customHeight="1" outlineLevel="1" x14ac:dyDescent="0.25">
      <c r="A39" s="401"/>
      <c r="B39" s="402"/>
      <c r="C39" s="255" t="s">
        <v>740</v>
      </c>
      <c r="D39" s="396"/>
      <c r="E39" s="397"/>
      <c r="F39" s="384"/>
      <c r="G39" s="384"/>
      <c r="H39" s="384"/>
      <c r="I39" s="384"/>
      <c r="J39" s="384"/>
      <c r="K39" s="384"/>
      <c r="L39" s="384"/>
      <c r="M39" s="407"/>
      <c r="N39" s="421"/>
      <c r="O39" s="128"/>
      <c r="P39" s="129"/>
      <c r="Q39" s="129"/>
      <c r="R39" s="129"/>
      <c r="S39" s="129"/>
      <c r="T39" s="129"/>
    </row>
    <row r="40" spans="1:20" ht="94.5" customHeight="1" outlineLevel="1" x14ac:dyDescent="0.25">
      <c r="A40" s="259" t="s">
        <v>64</v>
      </c>
      <c r="B40" s="252" t="s">
        <v>884</v>
      </c>
      <c r="C40" s="255" t="s">
        <v>741</v>
      </c>
      <c r="D40" s="251" t="s">
        <v>10</v>
      </c>
      <c r="E40" s="275">
        <v>100</v>
      </c>
      <c r="F40" s="254">
        <v>100</v>
      </c>
      <c r="G40" s="254">
        <v>100</v>
      </c>
      <c r="H40" s="254">
        <v>100</v>
      </c>
      <c r="I40" s="254">
        <v>100</v>
      </c>
      <c r="J40" s="254">
        <v>100</v>
      </c>
      <c r="K40" s="254">
        <v>100</v>
      </c>
      <c r="L40" s="254">
        <v>100</v>
      </c>
      <c r="M40" s="254">
        <v>100</v>
      </c>
      <c r="N40" s="251" t="s">
        <v>1</v>
      </c>
      <c r="O40" s="128"/>
      <c r="P40" s="129"/>
      <c r="Q40" s="129"/>
      <c r="R40" s="129"/>
      <c r="S40" s="129"/>
      <c r="T40" s="129"/>
    </row>
    <row r="41" spans="1:20" ht="84" customHeight="1" outlineLevel="1" x14ac:dyDescent="0.25">
      <c r="A41" s="259" t="s">
        <v>65</v>
      </c>
      <c r="B41" s="252" t="s">
        <v>885</v>
      </c>
      <c r="C41" s="255" t="s">
        <v>742</v>
      </c>
      <c r="D41" s="251" t="s">
        <v>10</v>
      </c>
      <c r="E41" s="275">
        <v>100</v>
      </c>
      <c r="F41" s="254">
        <v>100</v>
      </c>
      <c r="G41" s="254">
        <v>100</v>
      </c>
      <c r="H41" s="254">
        <v>100</v>
      </c>
      <c r="I41" s="254">
        <v>100</v>
      </c>
      <c r="J41" s="254">
        <v>100</v>
      </c>
      <c r="K41" s="254">
        <v>100</v>
      </c>
      <c r="L41" s="254">
        <v>100</v>
      </c>
      <c r="M41" s="254">
        <v>100</v>
      </c>
      <c r="N41" s="251" t="s">
        <v>1</v>
      </c>
      <c r="O41" s="128"/>
      <c r="P41" s="129"/>
      <c r="Q41" s="129"/>
      <c r="R41" s="129"/>
      <c r="S41" s="129"/>
      <c r="T41" s="129"/>
    </row>
    <row r="42" spans="1:20" ht="79.5" customHeight="1" outlineLevel="1" x14ac:dyDescent="0.25">
      <c r="A42" s="259" t="s">
        <v>66</v>
      </c>
      <c r="B42" s="252" t="s">
        <v>886</v>
      </c>
      <c r="C42" s="255" t="s">
        <v>743</v>
      </c>
      <c r="D42" s="251" t="s">
        <v>10</v>
      </c>
      <c r="E42" s="275">
        <v>100</v>
      </c>
      <c r="F42" s="254">
        <v>100</v>
      </c>
      <c r="G42" s="254">
        <v>100</v>
      </c>
      <c r="H42" s="254">
        <v>100</v>
      </c>
      <c r="I42" s="254">
        <v>100</v>
      </c>
      <c r="J42" s="254">
        <v>100</v>
      </c>
      <c r="K42" s="254">
        <v>100</v>
      </c>
      <c r="L42" s="254">
        <v>100</v>
      </c>
      <c r="M42" s="254">
        <v>100</v>
      </c>
      <c r="N42" s="251" t="s">
        <v>1</v>
      </c>
      <c r="O42" s="128"/>
      <c r="P42" s="129"/>
      <c r="Q42" s="129"/>
      <c r="R42" s="129"/>
      <c r="S42" s="129"/>
      <c r="T42" s="129"/>
    </row>
    <row r="43" spans="1:20" ht="122.25" customHeight="1" outlineLevel="1" x14ac:dyDescent="0.25">
      <c r="A43" s="259" t="s">
        <v>67</v>
      </c>
      <c r="B43" s="252" t="s">
        <v>887</v>
      </c>
      <c r="C43" s="255" t="s">
        <v>1156</v>
      </c>
      <c r="D43" s="252" t="s">
        <v>10</v>
      </c>
      <c r="E43" s="275">
        <v>100</v>
      </c>
      <c r="F43" s="254">
        <v>100</v>
      </c>
      <c r="G43" s="254">
        <v>100</v>
      </c>
      <c r="H43" s="254">
        <v>100</v>
      </c>
      <c r="I43" s="254">
        <v>100</v>
      </c>
      <c r="J43" s="254">
        <v>100</v>
      </c>
      <c r="K43" s="254">
        <v>100</v>
      </c>
      <c r="L43" s="254">
        <v>100</v>
      </c>
      <c r="M43" s="254">
        <v>100</v>
      </c>
      <c r="N43" s="251" t="s">
        <v>1</v>
      </c>
      <c r="O43" s="128"/>
      <c r="P43" s="129"/>
      <c r="Q43" s="129"/>
      <c r="R43" s="129"/>
      <c r="S43" s="129"/>
      <c r="T43" s="129"/>
    </row>
    <row r="44" spans="1:20" ht="144" customHeight="1" outlineLevel="1" x14ac:dyDescent="0.25">
      <c r="A44" s="259" t="s">
        <v>68</v>
      </c>
      <c r="B44" s="252" t="s">
        <v>888</v>
      </c>
      <c r="C44" s="255" t="s">
        <v>744</v>
      </c>
      <c r="D44" s="251" t="s">
        <v>10</v>
      </c>
      <c r="E44" s="275">
        <v>100</v>
      </c>
      <c r="F44" s="254">
        <v>100</v>
      </c>
      <c r="G44" s="254">
        <v>100</v>
      </c>
      <c r="H44" s="254">
        <v>100</v>
      </c>
      <c r="I44" s="254">
        <v>100</v>
      </c>
      <c r="J44" s="254">
        <v>100</v>
      </c>
      <c r="K44" s="254">
        <v>100</v>
      </c>
      <c r="L44" s="254">
        <v>100</v>
      </c>
      <c r="M44" s="254">
        <v>100</v>
      </c>
      <c r="N44" s="251" t="s">
        <v>1</v>
      </c>
      <c r="O44" s="128"/>
      <c r="P44" s="129"/>
      <c r="Q44" s="129"/>
      <c r="R44" s="129"/>
      <c r="S44" s="129"/>
      <c r="T44" s="129"/>
    </row>
    <row r="45" spans="1:20" ht="27" customHeight="1" outlineLevel="1" x14ac:dyDescent="0.25">
      <c r="A45" s="401" t="s">
        <v>69</v>
      </c>
      <c r="B45" s="402" t="s">
        <v>889</v>
      </c>
      <c r="C45" s="255" t="s">
        <v>734</v>
      </c>
      <c r="D45" s="396" t="s">
        <v>10</v>
      </c>
      <c r="E45" s="397">
        <v>100</v>
      </c>
      <c r="F45" s="384">
        <v>100</v>
      </c>
      <c r="G45" s="384">
        <v>100</v>
      </c>
      <c r="H45" s="384">
        <v>100</v>
      </c>
      <c r="I45" s="384">
        <v>100</v>
      </c>
      <c r="J45" s="384">
        <v>100</v>
      </c>
      <c r="K45" s="384">
        <v>100</v>
      </c>
      <c r="L45" s="384">
        <v>100</v>
      </c>
      <c r="M45" s="406">
        <v>100</v>
      </c>
      <c r="N45" s="419" t="s">
        <v>1</v>
      </c>
      <c r="O45" s="128"/>
      <c r="P45" s="129"/>
      <c r="Q45" s="129"/>
      <c r="R45" s="129"/>
      <c r="S45" s="129"/>
      <c r="T45" s="129"/>
    </row>
    <row r="46" spans="1:20" ht="148.5" customHeight="1" outlineLevel="1" x14ac:dyDescent="0.25">
      <c r="A46" s="401"/>
      <c r="B46" s="402"/>
      <c r="C46" s="255" t="s">
        <v>745</v>
      </c>
      <c r="D46" s="396"/>
      <c r="E46" s="397"/>
      <c r="F46" s="384"/>
      <c r="G46" s="384"/>
      <c r="H46" s="384"/>
      <c r="I46" s="384"/>
      <c r="J46" s="384"/>
      <c r="K46" s="384"/>
      <c r="L46" s="384"/>
      <c r="M46" s="422"/>
      <c r="N46" s="420"/>
      <c r="O46" s="128"/>
      <c r="P46" s="129"/>
      <c r="Q46" s="129"/>
      <c r="R46" s="129"/>
      <c r="S46" s="129"/>
      <c r="T46" s="129"/>
    </row>
    <row r="47" spans="1:20" ht="80.25" customHeight="1" outlineLevel="1" x14ac:dyDescent="0.25">
      <c r="A47" s="401"/>
      <c r="B47" s="402"/>
      <c r="C47" s="255" t="s">
        <v>746</v>
      </c>
      <c r="D47" s="396"/>
      <c r="E47" s="397"/>
      <c r="F47" s="384"/>
      <c r="G47" s="384"/>
      <c r="H47" s="384"/>
      <c r="I47" s="384"/>
      <c r="J47" s="384"/>
      <c r="K47" s="384"/>
      <c r="L47" s="384"/>
      <c r="M47" s="422"/>
      <c r="N47" s="420"/>
      <c r="O47" s="128"/>
      <c r="P47" s="129"/>
      <c r="Q47" s="129"/>
      <c r="R47" s="129"/>
      <c r="S47" s="129"/>
      <c r="T47" s="129"/>
    </row>
    <row r="48" spans="1:20" ht="121.5" customHeight="1" outlineLevel="1" x14ac:dyDescent="0.25">
      <c r="A48" s="401"/>
      <c r="B48" s="402"/>
      <c r="C48" s="255" t="s">
        <v>654</v>
      </c>
      <c r="D48" s="396"/>
      <c r="E48" s="397"/>
      <c r="F48" s="384"/>
      <c r="G48" s="384"/>
      <c r="H48" s="384"/>
      <c r="I48" s="384"/>
      <c r="J48" s="384"/>
      <c r="K48" s="384"/>
      <c r="L48" s="384"/>
      <c r="M48" s="422"/>
      <c r="N48" s="420"/>
      <c r="O48" s="128"/>
      <c r="P48" s="129"/>
      <c r="Q48" s="129"/>
      <c r="R48" s="129"/>
      <c r="S48" s="129"/>
      <c r="T48" s="129"/>
    </row>
    <row r="49" spans="1:20" ht="24.75" customHeight="1" outlineLevel="1" x14ac:dyDescent="0.25">
      <c r="A49" s="401"/>
      <c r="B49" s="402"/>
      <c r="C49" s="255" t="s">
        <v>733</v>
      </c>
      <c r="D49" s="396"/>
      <c r="E49" s="397"/>
      <c r="F49" s="384"/>
      <c r="G49" s="384"/>
      <c r="H49" s="384"/>
      <c r="I49" s="384"/>
      <c r="J49" s="384"/>
      <c r="K49" s="384"/>
      <c r="L49" s="384"/>
      <c r="M49" s="422"/>
      <c r="N49" s="420"/>
      <c r="O49" s="128"/>
      <c r="P49" s="129"/>
      <c r="Q49" s="129"/>
      <c r="R49" s="129"/>
      <c r="S49" s="129"/>
      <c r="T49" s="129"/>
    </row>
    <row r="50" spans="1:20" ht="236.25" customHeight="1" outlineLevel="1" x14ac:dyDescent="0.25">
      <c r="A50" s="401"/>
      <c r="B50" s="402"/>
      <c r="C50" s="255" t="s">
        <v>667</v>
      </c>
      <c r="D50" s="396"/>
      <c r="E50" s="397"/>
      <c r="F50" s="384"/>
      <c r="G50" s="384"/>
      <c r="H50" s="384"/>
      <c r="I50" s="384"/>
      <c r="J50" s="384"/>
      <c r="K50" s="384"/>
      <c r="L50" s="384"/>
      <c r="M50" s="422"/>
      <c r="N50" s="420"/>
      <c r="O50" s="128"/>
      <c r="P50" s="129"/>
      <c r="Q50" s="129"/>
      <c r="R50" s="129"/>
      <c r="S50" s="129"/>
      <c r="T50" s="129"/>
    </row>
    <row r="51" spans="1:20" ht="37.5" customHeight="1" outlineLevel="1" x14ac:dyDescent="0.25">
      <c r="A51" s="401"/>
      <c r="B51" s="402"/>
      <c r="C51" s="255" t="s">
        <v>666</v>
      </c>
      <c r="D51" s="396"/>
      <c r="E51" s="397"/>
      <c r="F51" s="384"/>
      <c r="G51" s="384"/>
      <c r="H51" s="384"/>
      <c r="I51" s="384"/>
      <c r="J51" s="384"/>
      <c r="K51" s="384"/>
      <c r="L51" s="384"/>
      <c r="M51" s="407"/>
      <c r="N51" s="421"/>
      <c r="O51" s="128"/>
      <c r="P51" s="129"/>
      <c r="Q51" s="129"/>
      <c r="R51" s="129"/>
      <c r="S51" s="129"/>
      <c r="T51" s="129"/>
    </row>
    <row r="52" spans="1:20" ht="108" customHeight="1" outlineLevel="1" x14ac:dyDescent="0.25">
      <c r="A52" s="259" t="s">
        <v>70</v>
      </c>
      <c r="B52" s="252" t="s">
        <v>890</v>
      </c>
      <c r="C52" s="255" t="s">
        <v>747</v>
      </c>
      <c r="D52" s="252" t="s">
        <v>10</v>
      </c>
      <c r="E52" s="275">
        <v>100</v>
      </c>
      <c r="F52" s="254">
        <v>100</v>
      </c>
      <c r="G52" s="254">
        <v>100</v>
      </c>
      <c r="H52" s="254">
        <v>100</v>
      </c>
      <c r="I52" s="254">
        <v>100</v>
      </c>
      <c r="J52" s="254">
        <v>100</v>
      </c>
      <c r="K52" s="254">
        <v>100</v>
      </c>
      <c r="L52" s="254">
        <v>100</v>
      </c>
      <c r="M52" s="254">
        <v>100</v>
      </c>
      <c r="N52" s="251" t="s">
        <v>1</v>
      </c>
      <c r="O52" s="128"/>
      <c r="P52" s="129"/>
      <c r="Q52" s="129"/>
      <c r="R52" s="129"/>
      <c r="S52" s="129"/>
      <c r="T52" s="129"/>
    </row>
    <row r="53" spans="1:20" ht="117.75" customHeight="1" outlineLevel="1" x14ac:dyDescent="0.25">
      <c r="A53" s="259" t="s">
        <v>71</v>
      </c>
      <c r="B53" s="252" t="s">
        <v>891</v>
      </c>
      <c r="C53" s="409" t="s">
        <v>763</v>
      </c>
      <c r="D53" s="134" t="s">
        <v>10</v>
      </c>
      <c r="E53" s="298">
        <v>6.1</v>
      </c>
      <c r="F53" s="257">
        <v>6.1</v>
      </c>
      <c r="G53" s="257">
        <v>6.4</v>
      </c>
      <c r="H53" s="257">
        <v>6.7</v>
      </c>
      <c r="I53" s="257">
        <v>6.7</v>
      </c>
      <c r="J53" s="257">
        <v>6.7</v>
      </c>
      <c r="K53" s="257">
        <v>6.7</v>
      </c>
      <c r="L53" s="257">
        <v>6.7</v>
      </c>
      <c r="M53" s="257">
        <v>6.7</v>
      </c>
      <c r="N53" s="265" t="s">
        <v>1</v>
      </c>
      <c r="O53" s="128" t="s">
        <v>554</v>
      </c>
      <c r="P53" s="129"/>
      <c r="Q53" s="129"/>
      <c r="R53" s="129"/>
      <c r="S53" s="129"/>
      <c r="T53" s="129"/>
    </row>
    <row r="54" spans="1:20" ht="142.5" customHeight="1" outlineLevel="1" x14ac:dyDescent="0.25">
      <c r="A54" s="259" t="s">
        <v>73</v>
      </c>
      <c r="B54" s="252" t="s">
        <v>892</v>
      </c>
      <c r="C54" s="409"/>
      <c r="D54" s="134" t="s">
        <v>10</v>
      </c>
      <c r="E54" s="298">
        <v>48.6</v>
      </c>
      <c r="F54" s="257">
        <v>51.9</v>
      </c>
      <c r="G54" s="257">
        <v>56.3</v>
      </c>
      <c r="H54" s="257">
        <v>57.4</v>
      </c>
      <c r="I54" s="257">
        <v>57.4</v>
      </c>
      <c r="J54" s="257">
        <v>57.4</v>
      </c>
      <c r="K54" s="257">
        <v>57.4</v>
      </c>
      <c r="L54" s="257">
        <v>57.4</v>
      </c>
      <c r="M54" s="257">
        <v>57.4</v>
      </c>
      <c r="N54" s="265" t="s">
        <v>1</v>
      </c>
      <c r="O54" s="128" t="s">
        <v>554</v>
      </c>
      <c r="P54" s="129"/>
      <c r="Q54" s="129"/>
      <c r="R54" s="129"/>
      <c r="S54" s="129"/>
      <c r="T54" s="129"/>
    </row>
    <row r="55" spans="1:20" ht="137.25" customHeight="1" outlineLevel="1" x14ac:dyDescent="0.25">
      <c r="A55" s="259" t="s">
        <v>75</v>
      </c>
      <c r="B55" s="252" t="s">
        <v>893</v>
      </c>
      <c r="C55" s="409"/>
      <c r="D55" s="134" t="s">
        <v>10</v>
      </c>
      <c r="E55" s="298">
        <v>18.100000000000001</v>
      </c>
      <c r="F55" s="257">
        <v>21.4</v>
      </c>
      <c r="G55" s="257">
        <v>24.8</v>
      </c>
      <c r="H55" s="257">
        <v>25.9</v>
      </c>
      <c r="I55" s="257">
        <v>25.9</v>
      </c>
      <c r="J55" s="257">
        <v>25.9</v>
      </c>
      <c r="K55" s="257">
        <v>25.9</v>
      </c>
      <c r="L55" s="257">
        <v>25.9</v>
      </c>
      <c r="M55" s="257">
        <v>25.9</v>
      </c>
      <c r="N55" s="267" t="s">
        <v>1</v>
      </c>
      <c r="O55" s="128" t="s">
        <v>554</v>
      </c>
      <c r="P55" s="129"/>
      <c r="Q55" s="129"/>
      <c r="R55" s="129"/>
      <c r="S55" s="129"/>
      <c r="T55" s="129"/>
    </row>
    <row r="56" spans="1:20" ht="54.75" customHeight="1" outlineLevel="1" x14ac:dyDescent="0.25">
      <c r="A56" s="259" t="s">
        <v>76</v>
      </c>
      <c r="B56" s="252" t="s">
        <v>894</v>
      </c>
      <c r="C56" s="255" t="s">
        <v>655</v>
      </c>
      <c r="D56" s="251" t="s">
        <v>10</v>
      </c>
      <c r="E56" s="272">
        <v>100</v>
      </c>
      <c r="F56" s="251">
        <v>100</v>
      </c>
      <c r="G56" s="251">
        <v>100</v>
      </c>
      <c r="H56" s="251">
        <v>100</v>
      </c>
      <c r="I56" s="251">
        <v>100</v>
      </c>
      <c r="J56" s="251">
        <v>100</v>
      </c>
      <c r="K56" s="251">
        <v>100</v>
      </c>
      <c r="L56" s="251">
        <v>100</v>
      </c>
      <c r="M56" s="251">
        <v>100</v>
      </c>
      <c r="N56" s="251" t="s">
        <v>1</v>
      </c>
      <c r="O56" s="128"/>
      <c r="P56" s="129"/>
      <c r="Q56" s="129"/>
      <c r="R56" s="129"/>
      <c r="S56" s="129"/>
      <c r="T56" s="129"/>
    </row>
    <row r="57" spans="1:20" ht="28.5" customHeight="1" outlineLevel="1" x14ac:dyDescent="0.25">
      <c r="A57" s="285" t="s">
        <v>77</v>
      </c>
      <c r="B57" s="252" t="s">
        <v>895</v>
      </c>
      <c r="C57" s="255" t="s">
        <v>78</v>
      </c>
      <c r="D57" s="251" t="s">
        <v>15</v>
      </c>
      <c r="E57" s="272">
        <f t="shared" ref="E57:M57" si="0">SUM(E59:E62)</f>
        <v>103</v>
      </c>
      <c r="F57" s="260">
        <f t="shared" si="0"/>
        <v>55</v>
      </c>
      <c r="G57" s="260">
        <f t="shared" si="0"/>
        <v>55</v>
      </c>
      <c r="H57" s="260">
        <f t="shared" si="0"/>
        <v>55</v>
      </c>
      <c r="I57" s="260">
        <f t="shared" si="0"/>
        <v>55</v>
      </c>
      <c r="J57" s="260">
        <f t="shared" si="0"/>
        <v>55</v>
      </c>
      <c r="K57" s="260">
        <f t="shared" si="0"/>
        <v>55</v>
      </c>
      <c r="L57" s="260">
        <f t="shared" si="0"/>
        <v>55</v>
      </c>
      <c r="M57" s="260">
        <f t="shared" si="0"/>
        <v>55</v>
      </c>
      <c r="N57" s="265" t="s">
        <v>1</v>
      </c>
      <c r="O57" s="135"/>
      <c r="P57" s="129"/>
      <c r="Q57" s="129"/>
      <c r="R57" s="129"/>
      <c r="S57" s="129"/>
      <c r="T57" s="129"/>
    </row>
    <row r="58" spans="1:20" outlineLevel="1" x14ac:dyDescent="0.25">
      <c r="A58" s="286"/>
      <c r="B58" s="252" t="s">
        <v>608</v>
      </c>
      <c r="C58" s="409" t="s">
        <v>764</v>
      </c>
      <c r="D58" s="251"/>
      <c r="E58" s="272"/>
      <c r="F58" s="260"/>
      <c r="G58" s="260"/>
      <c r="H58" s="260"/>
      <c r="I58" s="260"/>
      <c r="J58" s="260"/>
      <c r="K58" s="260"/>
      <c r="L58" s="260"/>
      <c r="M58" s="260"/>
      <c r="N58" s="265"/>
      <c r="O58" s="135"/>
      <c r="P58" s="129"/>
      <c r="Q58" s="129"/>
      <c r="R58" s="129"/>
      <c r="S58" s="129"/>
      <c r="T58" s="129"/>
    </row>
    <row r="59" spans="1:20" ht="15" customHeight="1" outlineLevel="1" x14ac:dyDescent="0.25">
      <c r="A59" s="82" t="s">
        <v>1098</v>
      </c>
      <c r="B59" s="252" t="s">
        <v>140</v>
      </c>
      <c r="C59" s="409"/>
      <c r="D59" s="124" t="s">
        <v>15</v>
      </c>
      <c r="E59" s="272">
        <v>12</v>
      </c>
      <c r="F59" s="260">
        <v>11</v>
      </c>
      <c r="G59" s="260">
        <v>11</v>
      </c>
      <c r="H59" s="260">
        <v>11</v>
      </c>
      <c r="I59" s="260">
        <v>11</v>
      </c>
      <c r="J59" s="260">
        <v>11</v>
      </c>
      <c r="K59" s="260">
        <v>11</v>
      </c>
      <c r="L59" s="260">
        <v>11</v>
      </c>
      <c r="M59" s="260">
        <v>11</v>
      </c>
      <c r="N59" s="263"/>
      <c r="O59" s="135"/>
      <c r="P59" s="129"/>
      <c r="Q59" s="129"/>
      <c r="R59" s="129"/>
      <c r="S59" s="129"/>
      <c r="T59" s="129"/>
    </row>
    <row r="60" spans="1:20" outlineLevel="1" x14ac:dyDescent="0.25">
      <c r="A60" s="82" t="s">
        <v>1099</v>
      </c>
      <c r="B60" s="252" t="s">
        <v>80</v>
      </c>
      <c r="C60" s="409"/>
      <c r="D60" s="124" t="s">
        <v>15</v>
      </c>
      <c r="E60" s="272">
        <v>0</v>
      </c>
      <c r="F60" s="75">
        <v>1</v>
      </c>
      <c r="G60" s="75">
        <v>1</v>
      </c>
      <c r="H60" s="75">
        <v>1</v>
      </c>
      <c r="I60" s="75">
        <v>1</v>
      </c>
      <c r="J60" s="75">
        <v>1</v>
      </c>
      <c r="K60" s="75">
        <v>1</v>
      </c>
      <c r="L60" s="75">
        <v>1</v>
      </c>
      <c r="M60" s="75">
        <v>1</v>
      </c>
      <c r="N60" s="16"/>
      <c r="O60" s="329"/>
      <c r="P60" s="129"/>
      <c r="Q60" s="129"/>
      <c r="R60" s="129"/>
      <c r="S60" s="129"/>
      <c r="T60" s="129"/>
    </row>
    <row r="61" spans="1:20" ht="17.25" customHeight="1" outlineLevel="1" x14ac:dyDescent="0.25">
      <c r="A61" s="82" t="s">
        <v>1100</v>
      </c>
      <c r="B61" s="252" t="s">
        <v>81</v>
      </c>
      <c r="C61" s="409"/>
      <c r="D61" s="251" t="s">
        <v>15</v>
      </c>
      <c r="E61" s="272">
        <v>0</v>
      </c>
      <c r="F61" s="260">
        <v>1</v>
      </c>
      <c r="G61" s="260">
        <v>1</v>
      </c>
      <c r="H61" s="260">
        <v>1</v>
      </c>
      <c r="I61" s="260">
        <v>1</v>
      </c>
      <c r="J61" s="260">
        <v>1</v>
      </c>
      <c r="K61" s="260">
        <v>1</v>
      </c>
      <c r="L61" s="260">
        <v>1</v>
      </c>
      <c r="M61" s="260">
        <v>1</v>
      </c>
      <c r="N61" s="266"/>
      <c r="O61" s="135"/>
      <c r="P61" s="129"/>
      <c r="Q61" s="129"/>
      <c r="R61" s="129"/>
      <c r="S61" s="129"/>
      <c r="T61" s="129"/>
    </row>
    <row r="62" spans="1:20" ht="43.5" customHeight="1" outlineLevel="1" x14ac:dyDescent="0.25">
      <c r="A62" s="82" t="s">
        <v>1101</v>
      </c>
      <c r="B62" s="252" t="s">
        <v>82</v>
      </c>
      <c r="C62" s="255" t="s">
        <v>79</v>
      </c>
      <c r="D62" s="124" t="s">
        <v>139</v>
      </c>
      <c r="E62" s="272">
        <v>91</v>
      </c>
      <c r="F62" s="260">
        <v>42</v>
      </c>
      <c r="G62" s="260">
        <v>42</v>
      </c>
      <c r="H62" s="260">
        <v>42</v>
      </c>
      <c r="I62" s="260">
        <v>42</v>
      </c>
      <c r="J62" s="260">
        <v>42</v>
      </c>
      <c r="K62" s="260">
        <v>42</v>
      </c>
      <c r="L62" s="260">
        <v>42</v>
      </c>
      <c r="M62" s="260">
        <v>42</v>
      </c>
      <c r="N62" s="266"/>
      <c r="O62" s="135"/>
      <c r="P62" s="129"/>
      <c r="Q62" s="129"/>
      <c r="R62" s="129"/>
      <c r="S62" s="129"/>
      <c r="T62" s="129"/>
    </row>
    <row r="63" spans="1:20" ht="220.5" customHeight="1" outlineLevel="1" x14ac:dyDescent="0.25">
      <c r="A63" s="259" t="s">
        <v>84</v>
      </c>
      <c r="B63" s="252" t="s">
        <v>896</v>
      </c>
      <c r="C63" s="255" t="s">
        <v>748</v>
      </c>
      <c r="D63" s="251" t="s">
        <v>86</v>
      </c>
      <c r="E63" s="272">
        <v>79.900000000000006</v>
      </c>
      <c r="F63" s="251">
        <v>79.900000000000006</v>
      </c>
      <c r="G63" s="251">
        <v>79.900000000000006</v>
      </c>
      <c r="H63" s="251">
        <v>79.900000000000006</v>
      </c>
      <c r="I63" s="251">
        <v>79.900000000000006</v>
      </c>
      <c r="J63" s="251">
        <v>79.900000000000006</v>
      </c>
      <c r="K63" s="251">
        <v>79.900000000000006</v>
      </c>
      <c r="L63" s="251">
        <v>79.900000000000006</v>
      </c>
      <c r="M63" s="251">
        <v>79.900000000000006</v>
      </c>
      <c r="N63" s="265" t="s">
        <v>1</v>
      </c>
      <c r="O63" s="128"/>
      <c r="P63" s="129"/>
      <c r="Q63" s="129"/>
      <c r="R63" s="129"/>
      <c r="S63" s="129"/>
      <c r="T63" s="129"/>
    </row>
    <row r="64" spans="1:20" ht="52.5" customHeight="1" outlineLevel="1" x14ac:dyDescent="0.25">
      <c r="A64" s="259" t="s">
        <v>87</v>
      </c>
      <c r="B64" s="57" t="s">
        <v>898</v>
      </c>
      <c r="C64" s="255" t="s">
        <v>1082</v>
      </c>
      <c r="D64" s="251" t="s">
        <v>10</v>
      </c>
      <c r="E64" s="272">
        <v>0</v>
      </c>
      <c r="F64" s="251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65" t="s">
        <v>1</v>
      </c>
      <c r="O64" s="128"/>
      <c r="P64" s="129"/>
      <c r="Q64" s="129"/>
      <c r="R64" s="129"/>
      <c r="S64" s="129"/>
      <c r="T64" s="129"/>
    </row>
    <row r="65" spans="1:20" ht="65.25" customHeight="1" outlineLevel="1" x14ac:dyDescent="0.25">
      <c r="A65" s="259" t="s">
        <v>89</v>
      </c>
      <c r="B65" s="252" t="s">
        <v>899</v>
      </c>
      <c r="C65" s="255" t="s">
        <v>90</v>
      </c>
      <c r="D65" s="251" t="s">
        <v>10</v>
      </c>
      <c r="E65" s="272">
        <v>100</v>
      </c>
      <c r="F65" s="251">
        <v>100</v>
      </c>
      <c r="G65" s="251">
        <v>100</v>
      </c>
      <c r="H65" s="251">
        <v>100</v>
      </c>
      <c r="I65" s="251">
        <v>100</v>
      </c>
      <c r="J65" s="251">
        <v>100</v>
      </c>
      <c r="K65" s="251">
        <v>100</v>
      </c>
      <c r="L65" s="251">
        <v>100</v>
      </c>
      <c r="M65" s="251">
        <v>100</v>
      </c>
      <c r="N65" s="251" t="s">
        <v>1</v>
      </c>
      <c r="O65" s="128"/>
      <c r="P65" s="129"/>
      <c r="Q65" s="129"/>
      <c r="R65" s="129"/>
      <c r="S65" s="129"/>
      <c r="T65" s="129"/>
    </row>
    <row r="66" spans="1:20" ht="117.75" customHeight="1" outlineLevel="1" x14ac:dyDescent="0.25">
      <c r="A66" s="259" t="s">
        <v>91</v>
      </c>
      <c r="B66" s="252" t="s">
        <v>900</v>
      </c>
      <c r="C66" s="255" t="s">
        <v>1107</v>
      </c>
      <c r="D66" s="272" t="s">
        <v>10</v>
      </c>
      <c r="E66" s="272">
        <v>100</v>
      </c>
      <c r="F66" s="272">
        <v>100</v>
      </c>
      <c r="G66" s="272">
        <v>100</v>
      </c>
      <c r="H66" s="272">
        <v>100</v>
      </c>
      <c r="I66" s="272">
        <v>100</v>
      </c>
      <c r="J66" s="272">
        <v>100</v>
      </c>
      <c r="K66" s="272">
        <v>100</v>
      </c>
      <c r="L66" s="272">
        <v>100</v>
      </c>
      <c r="M66" s="272">
        <v>100</v>
      </c>
      <c r="N66" s="309" t="s">
        <v>1</v>
      </c>
      <c r="O66" s="128"/>
      <c r="P66" s="129"/>
      <c r="Q66" s="129"/>
      <c r="R66" s="129"/>
      <c r="S66" s="129"/>
      <c r="T66" s="129"/>
    </row>
    <row r="67" spans="1:20" ht="201.75" customHeight="1" outlineLevel="1" x14ac:dyDescent="0.25">
      <c r="A67" s="75" t="s">
        <v>1120</v>
      </c>
      <c r="B67" s="307" t="s">
        <v>1118</v>
      </c>
      <c r="C67" s="308" t="s">
        <v>1140</v>
      </c>
      <c r="D67" s="298" t="s">
        <v>10</v>
      </c>
      <c r="E67" s="298" t="s">
        <v>1</v>
      </c>
      <c r="F67" s="298">
        <v>100</v>
      </c>
      <c r="G67" s="298" t="s">
        <v>1</v>
      </c>
      <c r="H67" s="298" t="s">
        <v>1</v>
      </c>
      <c r="I67" s="298" t="s">
        <v>1</v>
      </c>
      <c r="J67" s="298" t="s">
        <v>1</v>
      </c>
      <c r="K67" s="298" t="s">
        <v>1</v>
      </c>
      <c r="L67" s="298" t="s">
        <v>1</v>
      </c>
      <c r="M67" s="298" t="s">
        <v>1</v>
      </c>
      <c r="N67" s="309" t="s">
        <v>1</v>
      </c>
      <c r="O67" s="128" t="s">
        <v>1121</v>
      </c>
      <c r="P67" s="129"/>
      <c r="Q67" s="129"/>
      <c r="R67" s="129"/>
      <c r="S67" s="129"/>
      <c r="T67" s="129"/>
    </row>
    <row r="68" spans="1:20" ht="117.75" customHeight="1" outlineLevel="1" x14ac:dyDescent="0.25">
      <c r="A68" s="301" t="s">
        <v>1122</v>
      </c>
      <c r="B68" s="307" t="s">
        <v>1133</v>
      </c>
      <c r="C68" s="307" t="s">
        <v>1134</v>
      </c>
      <c r="D68" s="298" t="s">
        <v>10</v>
      </c>
      <c r="E68" s="298" t="s">
        <v>1</v>
      </c>
      <c r="F68" s="298">
        <v>100</v>
      </c>
      <c r="G68" s="298" t="s">
        <v>1</v>
      </c>
      <c r="H68" s="298" t="s">
        <v>1</v>
      </c>
      <c r="I68" s="298" t="s">
        <v>1</v>
      </c>
      <c r="J68" s="298" t="s">
        <v>1</v>
      </c>
      <c r="K68" s="298" t="s">
        <v>1</v>
      </c>
      <c r="L68" s="298" t="s">
        <v>1</v>
      </c>
      <c r="M68" s="298" t="s">
        <v>1</v>
      </c>
      <c r="N68" s="309" t="s">
        <v>1</v>
      </c>
      <c r="O68" s="128" t="s">
        <v>1121</v>
      </c>
      <c r="P68" s="129"/>
      <c r="Q68" s="129"/>
      <c r="R68" s="129"/>
      <c r="S68" s="129"/>
      <c r="T68" s="129"/>
    </row>
    <row r="69" spans="1:20" ht="144.75" customHeight="1" outlineLevel="1" x14ac:dyDescent="0.25">
      <c r="A69" s="301" t="s">
        <v>1123</v>
      </c>
      <c r="B69" s="307" t="s">
        <v>1119</v>
      </c>
      <c r="C69" s="307" t="s">
        <v>1139</v>
      </c>
      <c r="D69" s="298" t="s">
        <v>10</v>
      </c>
      <c r="E69" s="298" t="s">
        <v>1</v>
      </c>
      <c r="F69" s="298">
        <v>100</v>
      </c>
      <c r="G69" s="298" t="s">
        <v>1</v>
      </c>
      <c r="H69" s="298" t="s">
        <v>1</v>
      </c>
      <c r="I69" s="298" t="s">
        <v>1</v>
      </c>
      <c r="J69" s="298" t="s">
        <v>1</v>
      </c>
      <c r="K69" s="298" t="s">
        <v>1</v>
      </c>
      <c r="L69" s="298" t="s">
        <v>1</v>
      </c>
      <c r="M69" s="298" t="s">
        <v>1</v>
      </c>
      <c r="N69" s="309" t="s">
        <v>1</v>
      </c>
      <c r="O69" s="128" t="s">
        <v>1121</v>
      </c>
      <c r="P69" s="129"/>
      <c r="Q69" s="129"/>
      <c r="R69" s="129"/>
      <c r="S69" s="129"/>
      <c r="T69" s="129"/>
    </row>
    <row r="70" spans="1:20" outlineLevel="1" x14ac:dyDescent="0.25">
      <c r="A70" s="410" t="s">
        <v>138</v>
      </c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2"/>
      <c r="N70" s="268" t="s">
        <v>1</v>
      </c>
      <c r="O70" s="128"/>
      <c r="P70" s="129"/>
      <c r="Q70" s="129"/>
      <c r="R70" s="129"/>
      <c r="S70" s="129"/>
      <c r="T70" s="129"/>
    </row>
    <row r="71" spans="1:20" ht="15" customHeight="1" outlineLevel="1" x14ac:dyDescent="0.25">
      <c r="A71" s="403" t="s">
        <v>412</v>
      </c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5"/>
      <c r="N71" s="265" t="s">
        <v>1</v>
      </c>
      <c r="O71" s="128"/>
      <c r="P71" s="129"/>
      <c r="Q71" s="129"/>
      <c r="R71" s="129"/>
      <c r="S71" s="129"/>
      <c r="T71" s="129"/>
    </row>
    <row r="72" spans="1:20" ht="78" customHeight="1" outlineLevel="1" x14ac:dyDescent="0.25">
      <c r="A72" s="259" t="s">
        <v>35</v>
      </c>
      <c r="B72" s="57" t="s">
        <v>901</v>
      </c>
      <c r="C72" s="255" t="s">
        <v>709</v>
      </c>
      <c r="D72" s="251" t="s">
        <v>10</v>
      </c>
      <c r="E72" s="273">
        <v>100</v>
      </c>
      <c r="F72" s="56">
        <v>100</v>
      </c>
      <c r="G72" s="56">
        <v>100</v>
      </c>
      <c r="H72" s="56">
        <v>100</v>
      </c>
      <c r="I72" s="56">
        <v>100</v>
      </c>
      <c r="J72" s="56">
        <v>100</v>
      </c>
      <c r="K72" s="56">
        <v>100</v>
      </c>
      <c r="L72" s="56">
        <v>100</v>
      </c>
      <c r="M72" s="56">
        <v>100</v>
      </c>
      <c r="N72" s="265" t="s">
        <v>1</v>
      </c>
      <c r="O72" s="128"/>
      <c r="P72" s="129"/>
      <c r="Q72" s="129"/>
      <c r="R72" s="129"/>
      <c r="S72" s="129"/>
      <c r="T72" s="129"/>
    </row>
    <row r="73" spans="1:20" ht="68.25" customHeight="1" outlineLevel="1" x14ac:dyDescent="0.25">
      <c r="A73" s="259" t="s">
        <v>92</v>
      </c>
      <c r="B73" s="252" t="s">
        <v>902</v>
      </c>
      <c r="C73" s="255" t="s">
        <v>710</v>
      </c>
      <c r="D73" s="251" t="s">
        <v>10</v>
      </c>
      <c r="E73" s="272">
        <v>20.8</v>
      </c>
      <c r="F73" s="272">
        <v>20.8</v>
      </c>
      <c r="G73" s="272">
        <v>21</v>
      </c>
      <c r="H73" s="272">
        <v>21.3</v>
      </c>
      <c r="I73" s="272">
        <v>21.5</v>
      </c>
      <c r="J73" s="272">
        <v>21.8</v>
      </c>
      <c r="K73" s="272">
        <v>22</v>
      </c>
      <c r="L73" s="272">
        <v>22.3</v>
      </c>
      <c r="M73" s="272">
        <v>22.5</v>
      </c>
      <c r="N73" s="265" t="s">
        <v>1</v>
      </c>
      <c r="O73" s="128"/>
      <c r="P73" s="129"/>
      <c r="Q73" s="129"/>
      <c r="R73" s="129"/>
      <c r="S73" s="129"/>
      <c r="T73" s="129"/>
    </row>
    <row r="74" spans="1:20" ht="105" customHeight="1" outlineLevel="1" x14ac:dyDescent="0.25">
      <c r="A74" s="259" t="s">
        <v>93</v>
      </c>
      <c r="B74" s="252" t="s">
        <v>903</v>
      </c>
      <c r="C74" s="255" t="s">
        <v>1083</v>
      </c>
      <c r="D74" s="251" t="s">
        <v>10</v>
      </c>
      <c r="E74" s="275">
        <v>99</v>
      </c>
      <c r="F74" s="254">
        <v>99</v>
      </c>
      <c r="G74" s="254">
        <v>99</v>
      </c>
      <c r="H74" s="254">
        <v>99</v>
      </c>
      <c r="I74" s="254">
        <v>99</v>
      </c>
      <c r="J74" s="254">
        <v>99</v>
      </c>
      <c r="K74" s="254">
        <v>99</v>
      </c>
      <c r="L74" s="254">
        <v>99</v>
      </c>
      <c r="M74" s="254">
        <v>99</v>
      </c>
      <c r="N74" s="251" t="s">
        <v>1</v>
      </c>
      <c r="O74" s="128"/>
      <c r="P74" s="129"/>
      <c r="Q74" s="129"/>
      <c r="R74" s="129"/>
      <c r="S74" s="129"/>
      <c r="T74" s="129"/>
    </row>
    <row r="75" spans="1:20" ht="143.25" customHeight="1" outlineLevel="1" x14ac:dyDescent="0.25">
      <c r="A75" s="259" t="s">
        <v>94</v>
      </c>
      <c r="B75" s="252" t="s">
        <v>904</v>
      </c>
      <c r="C75" s="255" t="s">
        <v>711</v>
      </c>
      <c r="D75" s="251" t="s">
        <v>10</v>
      </c>
      <c r="E75" s="330">
        <v>100</v>
      </c>
      <c r="F75" s="254">
        <v>100</v>
      </c>
      <c r="G75" s="254">
        <v>100</v>
      </c>
      <c r="H75" s="254">
        <v>100</v>
      </c>
      <c r="I75" s="254">
        <v>100</v>
      </c>
      <c r="J75" s="254">
        <v>100</v>
      </c>
      <c r="K75" s="254">
        <v>100</v>
      </c>
      <c r="L75" s="254">
        <v>100</v>
      </c>
      <c r="M75" s="254">
        <v>100</v>
      </c>
      <c r="N75" s="265" t="s">
        <v>1</v>
      </c>
      <c r="O75" s="128"/>
      <c r="P75" s="129"/>
      <c r="Q75" s="129"/>
      <c r="R75" s="129"/>
      <c r="S75" s="129"/>
      <c r="T75" s="129"/>
    </row>
    <row r="76" spans="1:20" ht="105" customHeight="1" outlineLevel="1" x14ac:dyDescent="0.25">
      <c r="A76" s="259" t="s">
        <v>95</v>
      </c>
      <c r="B76" s="252" t="s">
        <v>905</v>
      </c>
      <c r="C76" s="255" t="s">
        <v>749</v>
      </c>
      <c r="D76" s="251" t="s">
        <v>96</v>
      </c>
      <c r="E76" s="272">
        <v>33</v>
      </c>
      <c r="F76" s="251">
        <v>33</v>
      </c>
      <c r="G76" s="251">
        <v>33</v>
      </c>
      <c r="H76" s="251">
        <v>33</v>
      </c>
      <c r="I76" s="251">
        <v>33</v>
      </c>
      <c r="J76" s="251">
        <v>33</v>
      </c>
      <c r="K76" s="251">
        <v>33</v>
      </c>
      <c r="L76" s="251">
        <v>33</v>
      </c>
      <c r="M76" s="251">
        <v>33</v>
      </c>
      <c r="N76" s="251" t="s">
        <v>1</v>
      </c>
      <c r="O76" s="128"/>
      <c r="P76" s="129"/>
      <c r="Q76" s="129"/>
      <c r="R76" s="129"/>
      <c r="S76" s="129"/>
      <c r="T76" s="129"/>
    </row>
    <row r="77" spans="1:20" ht="87.75" customHeight="1" outlineLevel="1" x14ac:dyDescent="0.25">
      <c r="A77" s="259" t="s">
        <v>97</v>
      </c>
      <c r="B77" s="252" t="s">
        <v>906</v>
      </c>
      <c r="C77" s="255" t="s">
        <v>750</v>
      </c>
      <c r="D77" s="251" t="s">
        <v>10</v>
      </c>
      <c r="E77" s="273">
        <v>100</v>
      </c>
      <c r="F77" s="273">
        <v>100</v>
      </c>
      <c r="G77" s="254">
        <v>80</v>
      </c>
      <c r="H77" s="254">
        <v>80</v>
      </c>
      <c r="I77" s="254">
        <v>80</v>
      </c>
      <c r="J77" s="254">
        <v>80</v>
      </c>
      <c r="K77" s="254">
        <v>80</v>
      </c>
      <c r="L77" s="254">
        <v>80</v>
      </c>
      <c r="M77" s="254">
        <v>80</v>
      </c>
      <c r="N77" s="265" t="s">
        <v>1</v>
      </c>
      <c r="O77" s="128"/>
      <c r="P77" s="129"/>
      <c r="Q77" s="129"/>
      <c r="R77" s="129"/>
      <c r="S77" s="129"/>
      <c r="T77" s="129"/>
    </row>
    <row r="78" spans="1:20" ht="60" customHeight="1" outlineLevel="1" x14ac:dyDescent="0.25">
      <c r="A78" s="259" t="s">
        <v>98</v>
      </c>
      <c r="B78" s="222" t="s">
        <v>907</v>
      </c>
      <c r="C78" s="255" t="s">
        <v>712</v>
      </c>
      <c r="D78" s="251" t="s">
        <v>10</v>
      </c>
      <c r="E78" s="272" t="s">
        <v>99</v>
      </c>
      <c r="F78" s="251" t="s">
        <v>100</v>
      </c>
      <c r="G78" s="254">
        <v>100</v>
      </c>
      <c r="H78" s="254">
        <v>100</v>
      </c>
      <c r="I78" s="254">
        <v>100</v>
      </c>
      <c r="J78" s="254">
        <v>100</v>
      </c>
      <c r="K78" s="254">
        <v>100</v>
      </c>
      <c r="L78" s="254">
        <v>100</v>
      </c>
      <c r="M78" s="254">
        <v>100</v>
      </c>
      <c r="N78" s="251" t="s">
        <v>1</v>
      </c>
      <c r="O78" s="128"/>
      <c r="P78" s="129"/>
      <c r="Q78" s="129"/>
      <c r="R78" s="129"/>
      <c r="S78" s="129"/>
      <c r="T78" s="129"/>
    </row>
    <row r="79" spans="1:20" ht="54.75" customHeight="1" outlineLevel="1" x14ac:dyDescent="0.25">
      <c r="A79" s="259" t="s">
        <v>555</v>
      </c>
      <c r="B79" s="252" t="s">
        <v>908</v>
      </c>
      <c r="C79" s="255" t="s">
        <v>713</v>
      </c>
      <c r="D79" s="251" t="s">
        <v>10</v>
      </c>
      <c r="E79" s="275">
        <v>100</v>
      </c>
      <c r="F79" s="254">
        <v>100</v>
      </c>
      <c r="G79" s="254">
        <v>100</v>
      </c>
      <c r="H79" s="254">
        <v>100</v>
      </c>
      <c r="I79" s="254">
        <v>100</v>
      </c>
      <c r="J79" s="254">
        <v>100</v>
      </c>
      <c r="K79" s="254">
        <v>100</v>
      </c>
      <c r="L79" s="254">
        <v>100</v>
      </c>
      <c r="M79" s="254">
        <v>100</v>
      </c>
      <c r="N79" s="251" t="s">
        <v>1</v>
      </c>
      <c r="O79" s="128"/>
      <c r="P79" s="129"/>
      <c r="Q79" s="129"/>
      <c r="R79" s="129"/>
      <c r="S79" s="129"/>
      <c r="T79" s="129"/>
    </row>
    <row r="80" spans="1:20" ht="15" customHeight="1" outlineLevel="1" x14ac:dyDescent="0.25">
      <c r="A80" s="390" t="s">
        <v>765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2"/>
      <c r="N80" s="269"/>
      <c r="O80" s="128"/>
      <c r="P80" s="129"/>
      <c r="Q80" s="129"/>
      <c r="R80" s="129"/>
      <c r="S80" s="129"/>
      <c r="T80" s="129"/>
    </row>
    <row r="81" spans="1:20" ht="15" customHeight="1" outlineLevel="1" x14ac:dyDescent="0.25">
      <c r="A81" s="403" t="s">
        <v>435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5"/>
      <c r="N81" s="266"/>
      <c r="O81" s="128"/>
      <c r="P81" s="129"/>
      <c r="Q81" s="129"/>
      <c r="R81" s="129"/>
      <c r="S81" s="129"/>
      <c r="T81" s="129"/>
    </row>
    <row r="82" spans="1:20" ht="379.5" customHeight="1" outlineLevel="1" x14ac:dyDescent="0.25">
      <c r="A82" s="259" t="s">
        <v>38</v>
      </c>
      <c r="B82" s="252" t="s">
        <v>909</v>
      </c>
      <c r="C82" s="255" t="s">
        <v>766</v>
      </c>
      <c r="D82" s="251" t="s">
        <v>10</v>
      </c>
      <c r="E82" s="275">
        <v>100</v>
      </c>
      <c r="F82" s="254">
        <v>100</v>
      </c>
      <c r="G82" s="254">
        <v>100</v>
      </c>
      <c r="H82" s="254">
        <v>100</v>
      </c>
      <c r="I82" s="254">
        <v>100</v>
      </c>
      <c r="J82" s="254">
        <v>100</v>
      </c>
      <c r="K82" s="254">
        <v>100</v>
      </c>
      <c r="L82" s="254">
        <v>100</v>
      </c>
      <c r="M82" s="254">
        <v>100</v>
      </c>
      <c r="N82" s="251" t="s">
        <v>1</v>
      </c>
      <c r="O82" s="128"/>
      <c r="P82" s="129"/>
      <c r="Q82" s="129"/>
      <c r="R82" s="129"/>
      <c r="S82" s="129"/>
      <c r="T82" s="129"/>
    </row>
    <row r="83" spans="1:20" ht="64.5" customHeight="1" outlineLevel="1" x14ac:dyDescent="0.25">
      <c r="A83" s="259" t="s">
        <v>101</v>
      </c>
      <c r="B83" s="252" t="s">
        <v>910</v>
      </c>
      <c r="C83" s="409" t="s">
        <v>751</v>
      </c>
      <c r="D83" s="124" t="s">
        <v>15</v>
      </c>
      <c r="E83" s="295">
        <v>61650</v>
      </c>
      <c r="F83" s="124">
        <v>22046</v>
      </c>
      <c r="G83" s="136" t="s">
        <v>1</v>
      </c>
      <c r="H83" s="136" t="s">
        <v>1</v>
      </c>
      <c r="I83" s="136" t="s">
        <v>1</v>
      </c>
      <c r="J83" s="136" t="s">
        <v>1</v>
      </c>
      <c r="K83" s="136" t="s">
        <v>1</v>
      </c>
      <c r="L83" s="136" t="s">
        <v>1</v>
      </c>
      <c r="M83" s="136" t="s">
        <v>1</v>
      </c>
      <c r="N83" s="136" t="s">
        <v>1</v>
      </c>
      <c r="O83" s="128" t="s">
        <v>554</v>
      </c>
      <c r="P83" s="129"/>
      <c r="Q83" s="129"/>
      <c r="R83" s="129"/>
      <c r="S83" s="129"/>
      <c r="T83" s="129"/>
    </row>
    <row r="84" spans="1:20" ht="63.75" customHeight="1" outlineLevel="1" x14ac:dyDescent="0.25">
      <c r="A84" s="259" t="s">
        <v>102</v>
      </c>
      <c r="B84" s="252" t="s">
        <v>911</v>
      </c>
      <c r="C84" s="409"/>
      <c r="D84" s="124" t="s">
        <v>10</v>
      </c>
      <c r="E84" s="295">
        <v>45.7</v>
      </c>
      <c r="F84" s="124">
        <v>20.5</v>
      </c>
      <c r="G84" s="136" t="s">
        <v>1</v>
      </c>
      <c r="H84" s="136" t="s">
        <v>1</v>
      </c>
      <c r="I84" s="136" t="s">
        <v>1</v>
      </c>
      <c r="J84" s="136" t="s">
        <v>1</v>
      </c>
      <c r="K84" s="136" t="s">
        <v>1</v>
      </c>
      <c r="L84" s="136" t="s">
        <v>1</v>
      </c>
      <c r="M84" s="136" t="s">
        <v>1</v>
      </c>
      <c r="N84" s="136" t="s">
        <v>1</v>
      </c>
      <c r="O84" s="128" t="s">
        <v>554</v>
      </c>
      <c r="P84" s="129"/>
      <c r="Q84" s="129"/>
      <c r="R84" s="129"/>
      <c r="S84" s="129"/>
      <c r="T84" s="129"/>
    </row>
    <row r="85" spans="1:20" ht="186.75" customHeight="1" outlineLevel="1" x14ac:dyDescent="0.25">
      <c r="A85" s="259" t="s">
        <v>103</v>
      </c>
      <c r="B85" s="252" t="s">
        <v>912</v>
      </c>
      <c r="C85" s="255" t="s">
        <v>1084</v>
      </c>
      <c r="D85" s="251" t="s">
        <v>10</v>
      </c>
      <c r="E85" s="272">
        <v>100</v>
      </c>
      <c r="F85" s="251">
        <v>100</v>
      </c>
      <c r="G85" s="251">
        <v>100</v>
      </c>
      <c r="H85" s="251">
        <v>100</v>
      </c>
      <c r="I85" s="251">
        <v>100</v>
      </c>
      <c r="J85" s="251">
        <v>100</v>
      </c>
      <c r="K85" s="251">
        <v>100</v>
      </c>
      <c r="L85" s="251">
        <v>100</v>
      </c>
      <c r="M85" s="251">
        <v>100</v>
      </c>
      <c r="N85" s="251" t="s">
        <v>1</v>
      </c>
      <c r="O85" s="128"/>
      <c r="P85" s="129"/>
      <c r="Q85" s="129"/>
      <c r="R85" s="129"/>
      <c r="S85" s="129"/>
      <c r="T85" s="129"/>
    </row>
    <row r="86" spans="1:20" ht="57" customHeight="1" outlineLevel="1" x14ac:dyDescent="0.25">
      <c r="A86" s="259" t="s">
        <v>104</v>
      </c>
      <c r="B86" s="252" t="s">
        <v>913</v>
      </c>
      <c r="C86" s="255" t="s">
        <v>752</v>
      </c>
      <c r="D86" s="251" t="s">
        <v>83</v>
      </c>
      <c r="E86" s="272">
        <v>81</v>
      </c>
      <c r="F86" s="251">
        <v>80</v>
      </c>
      <c r="G86" s="251">
        <v>80</v>
      </c>
      <c r="H86" s="251">
        <v>80</v>
      </c>
      <c r="I86" s="251">
        <v>80</v>
      </c>
      <c r="J86" s="251">
        <v>80</v>
      </c>
      <c r="K86" s="251">
        <v>80</v>
      </c>
      <c r="L86" s="251">
        <v>80</v>
      </c>
      <c r="M86" s="251">
        <v>80</v>
      </c>
      <c r="N86" s="265" t="s">
        <v>1</v>
      </c>
      <c r="O86" s="128"/>
      <c r="P86" s="129"/>
      <c r="Q86" s="129"/>
      <c r="R86" s="129"/>
      <c r="S86" s="129"/>
      <c r="T86" s="129"/>
    </row>
    <row r="87" spans="1:20" ht="65.25" customHeight="1" outlineLevel="1" x14ac:dyDescent="0.25">
      <c r="A87" s="259" t="s">
        <v>105</v>
      </c>
      <c r="B87" s="222" t="s">
        <v>919</v>
      </c>
      <c r="C87" s="255" t="s">
        <v>755</v>
      </c>
      <c r="D87" s="251" t="s">
        <v>86</v>
      </c>
      <c r="E87" s="272">
        <v>82.1</v>
      </c>
      <c r="F87" s="272">
        <v>82.1</v>
      </c>
      <c r="G87" s="272">
        <v>82.1</v>
      </c>
      <c r="H87" s="272">
        <v>82.1</v>
      </c>
      <c r="I87" s="272">
        <v>82.1</v>
      </c>
      <c r="J87" s="272">
        <v>82.1</v>
      </c>
      <c r="K87" s="272">
        <v>82.1</v>
      </c>
      <c r="L87" s="272">
        <v>82.1</v>
      </c>
      <c r="M87" s="272">
        <v>82.1</v>
      </c>
      <c r="N87" s="265" t="s">
        <v>1</v>
      </c>
      <c r="O87" s="135"/>
      <c r="P87" s="129"/>
      <c r="Q87" s="129"/>
      <c r="R87" s="129"/>
      <c r="S87" s="129"/>
      <c r="T87" s="129"/>
    </row>
    <row r="88" spans="1:20" ht="75.75" customHeight="1" outlineLevel="1" x14ac:dyDescent="0.25">
      <c r="A88" s="259" t="s">
        <v>753</v>
      </c>
      <c r="B88" s="252" t="s">
        <v>914</v>
      </c>
      <c r="C88" s="255" t="s">
        <v>714</v>
      </c>
      <c r="D88" s="251" t="s">
        <v>86</v>
      </c>
      <c r="E88" s="272">
        <v>18.271000000000001</v>
      </c>
      <c r="F88" s="272">
        <v>18</v>
      </c>
      <c r="G88" s="272">
        <v>18</v>
      </c>
      <c r="H88" s="272">
        <v>18</v>
      </c>
      <c r="I88" s="272">
        <v>18</v>
      </c>
      <c r="J88" s="272">
        <v>18</v>
      </c>
      <c r="K88" s="272">
        <v>18</v>
      </c>
      <c r="L88" s="272">
        <v>18</v>
      </c>
      <c r="M88" s="272">
        <v>18</v>
      </c>
      <c r="N88" s="265" t="s">
        <v>1</v>
      </c>
      <c r="O88" s="128"/>
      <c r="P88" s="129"/>
      <c r="Q88" s="129"/>
      <c r="R88" s="129"/>
      <c r="S88" s="129"/>
      <c r="T88" s="129"/>
    </row>
    <row r="89" spans="1:20" ht="70.5" customHeight="1" outlineLevel="1" x14ac:dyDescent="0.25">
      <c r="A89" s="259" t="s">
        <v>106</v>
      </c>
      <c r="B89" s="252" t="s">
        <v>915</v>
      </c>
      <c r="C89" s="255" t="s">
        <v>756</v>
      </c>
      <c r="D89" s="251" t="s">
        <v>10</v>
      </c>
      <c r="E89" s="275">
        <v>100</v>
      </c>
      <c r="F89" s="213">
        <v>95</v>
      </c>
      <c r="G89" s="213">
        <v>95</v>
      </c>
      <c r="H89" s="213">
        <v>95</v>
      </c>
      <c r="I89" s="213">
        <v>95</v>
      </c>
      <c r="J89" s="213">
        <v>95</v>
      </c>
      <c r="K89" s="213">
        <v>95</v>
      </c>
      <c r="L89" s="213">
        <v>95</v>
      </c>
      <c r="M89" s="213">
        <v>95</v>
      </c>
      <c r="N89" s="265" t="s">
        <v>1</v>
      </c>
      <c r="O89" s="128"/>
      <c r="P89" s="129"/>
      <c r="Q89" s="129"/>
      <c r="R89" s="129"/>
      <c r="S89" s="129"/>
      <c r="T89" s="129"/>
    </row>
    <row r="90" spans="1:20" ht="119.25" customHeight="1" outlineLevel="1" x14ac:dyDescent="0.25">
      <c r="A90" s="401" t="s">
        <v>107</v>
      </c>
      <c r="B90" s="402" t="s">
        <v>916</v>
      </c>
      <c r="C90" s="255" t="s">
        <v>1093</v>
      </c>
      <c r="D90" s="396" t="s">
        <v>96</v>
      </c>
      <c r="E90" s="408">
        <v>5</v>
      </c>
      <c r="F90" s="396">
        <v>1</v>
      </c>
      <c r="G90" s="396">
        <v>2</v>
      </c>
      <c r="H90" s="396">
        <v>2</v>
      </c>
      <c r="I90" s="396">
        <v>2</v>
      </c>
      <c r="J90" s="396">
        <v>2</v>
      </c>
      <c r="K90" s="396">
        <v>2</v>
      </c>
      <c r="L90" s="396">
        <v>2</v>
      </c>
      <c r="M90" s="251">
        <v>2</v>
      </c>
      <c r="N90" s="251" t="s">
        <v>1</v>
      </c>
      <c r="O90" s="128"/>
      <c r="P90" s="129"/>
      <c r="Q90" s="129"/>
      <c r="R90" s="129"/>
      <c r="S90" s="129"/>
      <c r="T90" s="129"/>
    </row>
    <row r="91" spans="1:20" ht="93" customHeight="1" outlineLevel="1" x14ac:dyDescent="0.25">
      <c r="A91" s="401"/>
      <c r="B91" s="402"/>
      <c r="C91" s="255" t="s">
        <v>810</v>
      </c>
      <c r="D91" s="396"/>
      <c r="E91" s="408"/>
      <c r="F91" s="396"/>
      <c r="G91" s="396"/>
      <c r="H91" s="396"/>
      <c r="I91" s="396"/>
      <c r="J91" s="396"/>
      <c r="K91" s="396"/>
      <c r="L91" s="396"/>
      <c r="M91" s="253"/>
      <c r="N91" s="253"/>
      <c r="O91" s="128"/>
      <c r="P91" s="129"/>
      <c r="Q91" s="129"/>
      <c r="R91" s="129"/>
      <c r="S91" s="129"/>
      <c r="T91" s="129"/>
    </row>
    <row r="92" spans="1:20" ht="84" customHeight="1" outlineLevel="1" x14ac:dyDescent="0.25">
      <c r="A92" s="259" t="s">
        <v>108</v>
      </c>
      <c r="B92" s="252" t="s">
        <v>917</v>
      </c>
      <c r="C92" s="255" t="s">
        <v>110</v>
      </c>
      <c r="D92" s="251" t="s">
        <v>86</v>
      </c>
      <c r="E92" s="272">
        <v>9.4</v>
      </c>
      <c r="F92" s="251">
        <v>9.4</v>
      </c>
      <c r="G92" s="251">
        <v>9.4</v>
      </c>
      <c r="H92" s="251">
        <v>9.4</v>
      </c>
      <c r="I92" s="251">
        <v>9.4</v>
      </c>
      <c r="J92" s="251">
        <v>9.4</v>
      </c>
      <c r="K92" s="251">
        <v>9.4</v>
      </c>
      <c r="L92" s="251">
        <v>9.4</v>
      </c>
      <c r="M92" s="251">
        <v>9.4</v>
      </c>
      <c r="N92" s="251" t="s">
        <v>1</v>
      </c>
      <c r="O92" s="128"/>
      <c r="P92" s="129"/>
      <c r="Q92" s="129"/>
      <c r="R92" s="129"/>
      <c r="S92" s="129"/>
      <c r="T92" s="129"/>
    </row>
    <row r="93" spans="1:20" ht="132" customHeight="1" outlineLevel="1" x14ac:dyDescent="0.25">
      <c r="A93" s="259" t="s">
        <v>111</v>
      </c>
      <c r="B93" s="252" t="s">
        <v>918</v>
      </c>
      <c r="C93" s="255" t="s">
        <v>715</v>
      </c>
      <c r="D93" s="124" t="s">
        <v>15</v>
      </c>
      <c r="E93" s="331">
        <f t="shared" ref="E93:M93" si="1">E95+E96</f>
        <v>604</v>
      </c>
      <c r="F93" s="327">
        <f t="shared" si="1"/>
        <v>1134</v>
      </c>
      <c r="G93" s="327">
        <f t="shared" si="1"/>
        <v>1664</v>
      </c>
      <c r="H93" s="327">
        <f t="shared" si="1"/>
        <v>2194</v>
      </c>
      <c r="I93" s="327">
        <f t="shared" si="1"/>
        <v>2724</v>
      </c>
      <c r="J93" s="327">
        <f t="shared" si="1"/>
        <v>3254</v>
      </c>
      <c r="K93" s="327">
        <f t="shared" si="1"/>
        <v>3784</v>
      </c>
      <c r="L93" s="327">
        <f t="shared" si="1"/>
        <v>4314</v>
      </c>
      <c r="M93" s="327">
        <f t="shared" si="1"/>
        <v>4844</v>
      </c>
      <c r="N93" s="265" t="s">
        <v>1</v>
      </c>
      <c r="O93" s="328" t="s">
        <v>1153</v>
      </c>
      <c r="P93" s="129"/>
      <c r="Q93" s="129"/>
      <c r="R93" s="129"/>
      <c r="S93" s="129"/>
      <c r="T93" s="129"/>
    </row>
    <row r="94" spans="1:20" ht="14.25" customHeight="1" outlineLevel="1" x14ac:dyDescent="0.25">
      <c r="A94" s="259"/>
      <c r="B94" s="252" t="s">
        <v>608</v>
      </c>
      <c r="C94" s="255"/>
      <c r="D94" s="124"/>
      <c r="E94" s="331"/>
      <c r="F94" s="327"/>
      <c r="G94" s="327"/>
      <c r="H94" s="327"/>
      <c r="I94" s="327"/>
      <c r="J94" s="327"/>
      <c r="K94" s="327"/>
      <c r="L94" s="327"/>
      <c r="M94" s="327"/>
      <c r="N94" s="265"/>
      <c r="O94" s="135"/>
      <c r="P94" s="129"/>
      <c r="Q94" s="129"/>
      <c r="R94" s="129"/>
      <c r="S94" s="129"/>
      <c r="T94" s="129"/>
    </row>
    <row r="95" spans="1:20" ht="120.75" customHeight="1" outlineLevel="1" x14ac:dyDescent="0.25">
      <c r="A95" s="259" t="s">
        <v>112</v>
      </c>
      <c r="B95" s="252" t="s">
        <v>562</v>
      </c>
      <c r="C95" s="255"/>
      <c r="D95" s="124" t="s">
        <v>15</v>
      </c>
      <c r="E95" s="331">
        <v>114</v>
      </c>
      <c r="F95" s="327">
        <v>178</v>
      </c>
      <c r="G95" s="327">
        <v>240</v>
      </c>
      <c r="H95" s="327">
        <v>299</v>
      </c>
      <c r="I95" s="327">
        <v>358</v>
      </c>
      <c r="J95" s="327">
        <v>417</v>
      </c>
      <c r="K95" s="327">
        <v>476</v>
      </c>
      <c r="L95" s="327">
        <v>535</v>
      </c>
      <c r="M95" s="327">
        <v>594</v>
      </c>
      <c r="N95" s="266"/>
      <c r="O95" s="135"/>
      <c r="P95" s="129"/>
      <c r="Q95" s="129"/>
      <c r="R95" s="129"/>
      <c r="S95" s="129"/>
      <c r="T95" s="129"/>
    </row>
    <row r="96" spans="1:20" ht="155.25" customHeight="1" outlineLevel="1" x14ac:dyDescent="0.25">
      <c r="A96" s="259" t="s">
        <v>113</v>
      </c>
      <c r="B96" s="252" t="s">
        <v>563</v>
      </c>
      <c r="C96" s="230"/>
      <c r="D96" s="124" t="s">
        <v>15</v>
      </c>
      <c r="E96" s="331">
        <v>490</v>
      </c>
      <c r="F96" s="327">
        <v>956</v>
      </c>
      <c r="G96" s="327">
        <v>1424</v>
      </c>
      <c r="H96" s="327">
        <v>1895</v>
      </c>
      <c r="I96" s="327">
        <v>2366</v>
      </c>
      <c r="J96" s="327">
        <v>2837</v>
      </c>
      <c r="K96" s="327">
        <v>3308</v>
      </c>
      <c r="L96" s="327">
        <v>3779</v>
      </c>
      <c r="M96" s="327">
        <v>4250</v>
      </c>
      <c r="N96" s="266"/>
      <c r="O96" s="135"/>
      <c r="P96" s="129"/>
      <c r="Q96" s="129"/>
      <c r="R96" s="129"/>
      <c r="S96" s="129"/>
      <c r="T96" s="129"/>
    </row>
    <row r="97" spans="1:20" ht="25.5" outlineLevel="1" x14ac:dyDescent="0.25">
      <c r="A97" s="401" t="s">
        <v>114</v>
      </c>
      <c r="B97" s="402" t="s">
        <v>920</v>
      </c>
      <c r="C97" s="255" t="s">
        <v>115</v>
      </c>
      <c r="D97" s="396" t="s">
        <v>15</v>
      </c>
      <c r="E97" s="408">
        <v>4172</v>
      </c>
      <c r="F97" s="396">
        <v>4172</v>
      </c>
      <c r="G97" s="396">
        <v>4172</v>
      </c>
      <c r="H97" s="396">
        <v>4172</v>
      </c>
      <c r="I97" s="396">
        <v>4172</v>
      </c>
      <c r="J97" s="396">
        <v>4172</v>
      </c>
      <c r="K97" s="396">
        <v>4172</v>
      </c>
      <c r="L97" s="396">
        <v>4172</v>
      </c>
      <c r="M97" s="419">
        <v>4172</v>
      </c>
      <c r="N97" s="419" t="s">
        <v>1</v>
      </c>
      <c r="O97" s="128"/>
      <c r="P97" s="129"/>
      <c r="Q97" s="129"/>
      <c r="R97" s="129"/>
      <c r="S97" s="129"/>
      <c r="T97" s="129"/>
    </row>
    <row r="98" spans="1:20" outlineLevel="1" x14ac:dyDescent="0.25">
      <c r="A98" s="401"/>
      <c r="B98" s="402"/>
      <c r="C98" s="255" t="s">
        <v>116</v>
      </c>
      <c r="D98" s="396"/>
      <c r="E98" s="408"/>
      <c r="F98" s="396"/>
      <c r="G98" s="396"/>
      <c r="H98" s="396"/>
      <c r="I98" s="396"/>
      <c r="J98" s="396"/>
      <c r="K98" s="396"/>
      <c r="L98" s="396"/>
      <c r="M98" s="420"/>
      <c r="N98" s="420"/>
      <c r="O98" s="128"/>
      <c r="P98" s="129"/>
      <c r="Q98" s="129"/>
      <c r="R98" s="129"/>
      <c r="S98" s="129"/>
      <c r="T98" s="129"/>
    </row>
    <row r="99" spans="1:20" ht="25.5" outlineLevel="1" x14ac:dyDescent="0.25">
      <c r="A99" s="401"/>
      <c r="B99" s="402"/>
      <c r="C99" s="255" t="s">
        <v>117</v>
      </c>
      <c r="D99" s="396"/>
      <c r="E99" s="408"/>
      <c r="F99" s="396"/>
      <c r="G99" s="396"/>
      <c r="H99" s="396"/>
      <c r="I99" s="396"/>
      <c r="J99" s="396"/>
      <c r="K99" s="396"/>
      <c r="L99" s="396"/>
      <c r="M99" s="420"/>
      <c r="N99" s="420"/>
      <c r="O99" s="128"/>
      <c r="P99" s="129"/>
      <c r="Q99" s="129"/>
      <c r="R99" s="129"/>
      <c r="S99" s="129"/>
      <c r="T99" s="129"/>
    </row>
    <row r="100" spans="1:20" ht="25.5" outlineLevel="1" x14ac:dyDescent="0.25">
      <c r="A100" s="401"/>
      <c r="B100" s="402"/>
      <c r="C100" s="255" t="s">
        <v>118</v>
      </c>
      <c r="D100" s="396"/>
      <c r="E100" s="408"/>
      <c r="F100" s="396"/>
      <c r="G100" s="396"/>
      <c r="H100" s="396"/>
      <c r="I100" s="396"/>
      <c r="J100" s="396"/>
      <c r="K100" s="396"/>
      <c r="L100" s="396"/>
      <c r="M100" s="420"/>
      <c r="N100" s="420"/>
      <c r="O100" s="128"/>
      <c r="P100" s="129"/>
      <c r="Q100" s="129"/>
      <c r="R100" s="129"/>
      <c r="S100" s="129"/>
      <c r="T100" s="129"/>
    </row>
    <row r="101" spans="1:20" outlineLevel="1" x14ac:dyDescent="0.25">
      <c r="A101" s="401"/>
      <c r="B101" s="402"/>
      <c r="C101" s="255" t="s">
        <v>119</v>
      </c>
      <c r="D101" s="396"/>
      <c r="E101" s="408"/>
      <c r="F101" s="396"/>
      <c r="G101" s="396"/>
      <c r="H101" s="396"/>
      <c r="I101" s="396"/>
      <c r="J101" s="396"/>
      <c r="K101" s="396"/>
      <c r="L101" s="396"/>
      <c r="M101" s="420"/>
      <c r="N101" s="420"/>
      <c r="O101" s="128"/>
      <c r="P101" s="129"/>
      <c r="Q101" s="129"/>
      <c r="R101" s="129"/>
      <c r="S101" s="129"/>
      <c r="T101" s="129"/>
    </row>
    <row r="102" spans="1:20" ht="25.5" outlineLevel="1" x14ac:dyDescent="0.25">
      <c r="A102" s="401"/>
      <c r="B102" s="402"/>
      <c r="C102" s="255" t="s">
        <v>120</v>
      </c>
      <c r="D102" s="396"/>
      <c r="E102" s="408"/>
      <c r="F102" s="396"/>
      <c r="G102" s="396"/>
      <c r="H102" s="396"/>
      <c r="I102" s="396"/>
      <c r="J102" s="396"/>
      <c r="K102" s="396"/>
      <c r="L102" s="396"/>
      <c r="M102" s="420"/>
      <c r="N102" s="420"/>
      <c r="O102" s="128"/>
      <c r="P102" s="129"/>
      <c r="Q102" s="129"/>
      <c r="R102" s="129"/>
      <c r="S102" s="129"/>
      <c r="T102" s="129"/>
    </row>
    <row r="103" spans="1:20" ht="40.5" customHeight="1" outlineLevel="1" x14ac:dyDescent="0.25">
      <c r="A103" s="401"/>
      <c r="B103" s="402"/>
      <c r="C103" s="255" t="s">
        <v>121</v>
      </c>
      <c r="D103" s="396"/>
      <c r="E103" s="408"/>
      <c r="F103" s="396"/>
      <c r="G103" s="396"/>
      <c r="H103" s="396"/>
      <c r="I103" s="396"/>
      <c r="J103" s="396"/>
      <c r="K103" s="396"/>
      <c r="L103" s="396"/>
      <c r="M103" s="421"/>
      <c r="N103" s="421"/>
      <c r="O103" s="128"/>
      <c r="P103" s="129"/>
      <c r="Q103" s="129"/>
      <c r="R103" s="129"/>
      <c r="S103" s="129"/>
      <c r="T103" s="129"/>
    </row>
    <row r="104" spans="1:20" ht="76.5" customHeight="1" outlineLevel="1" x14ac:dyDescent="0.25">
      <c r="A104" s="259" t="s">
        <v>122</v>
      </c>
      <c r="B104" s="252" t="s">
        <v>921</v>
      </c>
      <c r="C104" s="255" t="s">
        <v>1088</v>
      </c>
      <c r="D104" s="251" t="s">
        <v>10</v>
      </c>
      <c r="E104" s="275">
        <v>1</v>
      </c>
      <c r="F104" s="251">
        <v>1.0900000000000001</v>
      </c>
      <c r="G104" s="251">
        <v>1.0900000000000001</v>
      </c>
      <c r="H104" s="251">
        <v>1.0900000000000001</v>
      </c>
      <c r="I104" s="251">
        <v>1.0900000000000001</v>
      </c>
      <c r="J104" s="251">
        <v>1.0900000000000001</v>
      </c>
      <c r="K104" s="251">
        <v>1.0900000000000001</v>
      </c>
      <c r="L104" s="251">
        <v>1.0900000000000001</v>
      </c>
      <c r="M104" s="251">
        <v>1.0900000000000001</v>
      </c>
      <c r="N104" s="251" t="s">
        <v>1</v>
      </c>
      <c r="O104" s="128"/>
      <c r="P104" s="129"/>
      <c r="Q104" s="129"/>
      <c r="R104" s="129"/>
      <c r="S104" s="129"/>
      <c r="T104" s="129"/>
    </row>
    <row r="105" spans="1:20" ht="15" customHeight="1" outlineLevel="1" x14ac:dyDescent="0.25">
      <c r="A105" s="413" t="s">
        <v>767</v>
      </c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5"/>
      <c r="O105" s="128"/>
      <c r="P105" s="129"/>
      <c r="Q105" s="129"/>
      <c r="R105" s="129"/>
      <c r="S105" s="129"/>
      <c r="T105" s="129"/>
    </row>
    <row r="106" spans="1:20" ht="15" customHeight="1" outlineLevel="1" x14ac:dyDescent="0.25">
      <c r="A106" s="416" t="s">
        <v>789</v>
      </c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8"/>
      <c r="O106" s="128"/>
      <c r="P106" s="129"/>
      <c r="Q106" s="129"/>
      <c r="R106" s="129"/>
      <c r="S106" s="129"/>
      <c r="T106" s="129"/>
    </row>
    <row r="107" spans="1:20" ht="109.5" customHeight="1" outlineLevel="1" x14ac:dyDescent="0.25">
      <c r="A107" s="259" t="s">
        <v>41</v>
      </c>
      <c r="B107" s="252" t="s">
        <v>1086</v>
      </c>
      <c r="C107" s="255" t="s">
        <v>758</v>
      </c>
      <c r="D107" s="251" t="s">
        <v>716</v>
      </c>
      <c r="E107" s="272">
        <v>7</v>
      </c>
      <c r="F107" s="260">
        <v>7</v>
      </c>
      <c r="G107" s="258">
        <v>8</v>
      </c>
      <c r="H107" s="258">
        <v>9</v>
      </c>
      <c r="I107" s="258">
        <v>10</v>
      </c>
      <c r="J107" s="258">
        <v>10</v>
      </c>
      <c r="K107" s="258">
        <v>10</v>
      </c>
      <c r="L107" s="258">
        <v>10</v>
      </c>
      <c r="M107" s="258">
        <v>10</v>
      </c>
      <c r="N107" s="265" t="s">
        <v>1</v>
      </c>
      <c r="O107" s="128"/>
      <c r="P107" s="129"/>
      <c r="Q107" s="129"/>
      <c r="R107" s="129"/>
      <c r="S107" s="129"/>
      <c r="T107" s="129"/>
    </row>
    <row r="108" spans="1:20" ht="60.75" customHeight="1" outlineLevel="1" x14ac:dyDescent="0.25">
      <c r="A108" s="259" t="s">
        <v>124</v>
      </c>
      <c r="B108" s="252" t="s">
        <v>922</v>
      </c>
      <c r="C108" s="255" t="s">
        <v>757</v>
      </c>
      <c r="D108" s="251" t="s">
        <v>10</v>
      </c>
      <c r="E108" s="275">
        <v>98</v>
      </c>
      <c r="F108" s="254">
        <v>98</v>
      </c>
      <c r="G108" s="254">
        <v>98</v>
      </c>
      <c r="H108" s="254">
        <v>98</v>
      </c>
      <c r="I108" s="254">
        <v>98</v>
      </c>
      <c r="J108" s="254">
        <v>98</v>
      </c>
      <c r="K108" s="254">
        <v>98</v>
      </c>
      <c r="L108" s="254">
        <v>98</v>
      </c>
      <c r="M108" s="254">
        <v>98</v>
      </c>
      <c r="N108" s="251" t="s">
        <v>1</v>
      </c>
      <c r="O108" s="137"/>
      <c r="P108" s="138"/>
      <c r="Q108" s="138"/>
      <c r="R108" s="137"/>
      <c r="S108" s="137"/>
      <c r="T108" s="137"/>
    </row>
    <row r="109" spans="1:20" outlineLevel="1" x14ac:dyDescent="0.25">
      <c r="A109" s="410" t="s">
        <v>141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2"/>
      <c r="N109" s="270" t="s">
        <v>1</v>
      </c>
      <c r="O109" s="128"/>
      <c r="P109" s="129"/>
      <c r="Q109" s="129"/>
      <c r="R109" s="129"/>
      <c r="S109" s="129"/>
      <c r="T109" s="129"/>
    </row>
    <row r="110" spans="1:20" ht="15" customHeight="1" outlineLevel="1" x14ac:dyDescent="0.25">
      <c r="A110" s="390" t="s">
        <v>492</v>
      </c>
      <c r="B110" s="391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2"/>
      <c r="N110" s="263" t="s">
        <v>1</v>
      </c>
      <c r="O110" s="128"/>
      <c r="P110" s="129"/>
      <c r="Q110" s="129"/>
      <c r="R110" s="129"/>
      <c r="S110" s="129"/>
      <c r="T110" s="129"/>
    </row>
    <row r="111" spans="1:20" ht="81" customHeight="1" outlineLevel="1" x14ac:dyDescent="0.25">
      <c r="A111" s="259" t="s">
        <v>44</v>
      </c>
      <c r="B111" s="252" t="s">
        <v>923</v>
      </c>
      <c r="C111" s="255" t="s">
        <v>717</v>
      </c>
      <c r="D111" s="251" t="s">
        <v>10</v>
      </c>
      <c r="E111" s="272">
        <v>98.4</v>
      </c>
      <c r="F111" s="251">
        <v>99.9</v>
      </c>
      <c r="G111" s="251">
        <v>99.9</v>
      </c>
      <c r="H111" s="251">
        <v>99.9</v>
      </c>
      <c r="I111" s="251">
        <v>99.9</v>
      </c>
      <c r="J111" s="251">
        <v>99.9</v>
      </c>
      <c r="K111" s="251">
        <v>99.9</v>
      </c>
      <c r="L111" s="251">
        <v>99.9</v>
      </c>
      <c r="M111" s="251">
        <v>99.9</v>
      </c>
      <c r="N111" s="251" t="s">
        <v>1</v>
      </c>
      <c r="O111" s="128"/>
      <c r="P111" s="129"/>
      <c r="Q111" s="129"/>
      <c r="R111" s="129"/>
      <c r="S111" s="129"/>
      <c r="T111" s="129"/>
    </row>
    <row r="112" spans="1:20" ht="105.75" customHeight="1" outlineLevel="1" x14ac:dyDescent="0.25">
      <c r="A112" s="259" t="s">
        <v>125</v>
      </c>
      <c r="B112" s="252" t="s">
        <v>924</v>
      </c>
      <c r="C112" s="255" t="s">
        <v>718</v>
      </c>
      <c r="D112" s="251" t="s">
        <v>539</v>
      </c>
      <c r="E112" s="272">
        <v>11880.17</v>
      </c>
      <c r="F112" s="274">
        <v>11876.89</v>
      </c>
      <c r="G112" s="274">
        <v>11876.89</v>
      </c>
      <c r="H112" s="274">
        <v>11876.89</v>
      </c>
      <c r="I112" s="274">
        <v>11876.89</v>
      </c>
      <c r="J112" s="274">
        <v>11876.89</v>
      </c>
      <c r="K112" s="274">
        <v>11876.89</v>
      </c>
      <c r="L112" s="274">
        <v>11876.89</v>
      </c>
      <c r="M112" s="274">
        <v>11876.89</v>
      </c>
      <c r="N112" s="265" t="s">
        <v>1</v>
      </c>
      <c r="O112" s="139"/>
      <c r="P112" s="129"/>
      <c r="Q112" s="129"/>
      <c r="R112" s="129"/>
      <c r="S112" s="129"/>
      <c r="T112" s="129"/>
    </row>
    <row r="113" spans="1:20" ht="69.75" customHeight="1" outlineLevel="1" x14ac:dyDescent="0.25">
      <c r="A113" s="259" t="s">
        <v>126</v>
      </c>
      <c r="B113" s="252" t="s">
        <v>925</v>
      </c>
      <c r="C113" s="255" t="s">
        <v>719</v>
      </c>
      <c r="D113" s="251" t="s">
        <v>96</v>
      </c>
      <c r="E113" s="272">
        <v>10</v>
      </c>
      <c r="F113" s="272">
        <v>23</v>
      </c>
      <c r="G113" s="272">
        <v>11</v>
      </c>
      <c r="H113" s="272">
        <v>11</v>
      </c>
      <c r="I113" s="272">
        <v>11</v>
      </c>
      <c r="J113" s="272">
        <v>11</v>
      </c>
      <c r="K113" s="272">
        <v>11</v>
      </c>
      <c r="L113" s="272">
        <v>11</v>
      </c>
      <c r="M113" s="272">
        <v>11</v>
      </c>
      <c r="N113" s="265" t="s">
        <v>1</v>
      </c>
      <c r="O113" s="128"/>
      <c r="P113" s="129"/>
      <c r="Q113" s="129"/>
      <c r="R113" s="129"/>
      <c r="S113" s="129"/>
      <c r="T113" s="129"/>
    </row>
    <row r="114" spans="1:20" ht="60.75" customHeight="1" outlineLevel="1" x14ac:dyDescent="0.25">
      <c r="A114" s="259" t="s">
        <v>127</v>
      </c>
      <c r="B114" s="252" t="s">
        <v>926</v>
      </c>
      <c r="C114" s="255" t="s">
        <v>720</v>
      </c>
      <c r="D114" s="251" t="s">
        <v>10</v>
      </c>
      <c r="E114" s="275">
        <v>98</v>
      </c>
      <c r="F114" s="254">
        <v>98</v>
      </c>
      <c r="G114" s="254">
        <v>98</v>
      </c>
      <c r="H114" s="254">
        <v>98</v>
      </c>
      <c r="I114" s="254">
        <v>98</v>
      </c>
      <c r="J114" s="254">
        <v>98</v>
      </c>
      <c r="K114" s="254">
        <v>98</v>
      </c>
      <c r="L114" s="254">
        <v>98</v>
      </c>
      <c r="M114" s="254">
        <v>98</v>
      </c>
      <c r="N114" s="265" t="s">
        <v>1</v>
      </c>
      <c r="O114" s="128"/>
      <c r="P114" s="129"/>
      <c r="Q114" s="129"/>
      <c r="R114" s="129"/>
      <c r="S114" s="129"/>
      <c r="T114" s="129"/>
    </row>
    <row r="115" spans="1:20" ht="120" customHeight="1" x14ac:dyDescent="0.25">
      <c r="A115" s="259" t="s">
        <v>128</v>
      </c>
      <c r="B115" s="252" t="s">
        <v>1097</v>
      </c>
      <c r="C115" s="256" t="s">
        <v>143</v>
      </c>
      <c r="D115" s="251" t="s">
        <v>10</v>
      </c>
      <c r="E115" s="213">
        <v>5</v>
      </c>
      <c r="F115" s="213">
        <v>15</v>
      </c>
      <c r="G115" s="287">
        <v>25</v>
      </c>
      <c r="H115" s="287">
        <v>25</v>
      </c>
      <c r="I115" s="287">
        <v>25</v>
      </c>
      <c r="J115" s="287">
        <v>25</v>
      </c>
      <c r="K115" s="287">
        <v>25</v>
      </c>
      <c r="L115" s="287">
        <v>25</v>
      </c>
      <c r="M115" s="287">
        <v>25</v>
      </c>
      <c r="N115" s="288" t="s">
        <v>1</v>
      </c>
      <c r="O115" s="280"/>
      <c r="P115" s="129"/>
      <c r="Q115" s="129"/>
      <c r="R115" s="129"/>
      <c r="S115" s="129"/>
      <c r="T115" s="129"/>
    </row>
    <row r="116" spans="1:20" ht="66" customHeight="1" x14ac:dyDescent="0.25">
      <c r="A116" s="259" t="s">
        <v>129</v>
      </c>
      <c r="B116" s="252" t="s">
        <v>1090</v>
      </c>
      <c r="C116" s="256" t="s">
        <v>721</v>
      </c>
      <c r="D116" s="251" t="s">
        <v>10</v>
      </c>
      <c r="E116" s="213">
        <v>92</v>
      </c>
      <c r="F116" s="213">
        <v>95</v>
      </c>
      <c r="G116" s="287">
        <v>100</v>
      </c>
      <c r="H116" s="287">
        <v>100</v>
      </c>
      <c r="I116" s="287">
        <v>100</v>
      </c>
      <c r="J116" s="287">
        <v>100</v>
      </c>
      <c r="K116" s="287">
        <v>100</v>
      </c>
      <c r="L116" s="287">
        <v>100</v>
      </c>
      <c r="M116" s="287">
        <v>100</v>
      </c>
      <c r="N116" s="288" t="s">
        <v>1</v>
      </c>
      <c r="O116" s="280"/>
      <c r="P116" s="129"/>
      <c r="Q116" s="129"/>
      <c r="R116" s="129"/>
      <c r="S116" s="129"/>
      <c r="T116" s="129"/>
    </row>
    <row r="117" spans="1:20" ht="82.5" customHeight="1" x14ac:dyDescent="0.25">
      <c r="A117" s="259" t="s">
        <v>130</v>
      </c>
      <c r="B117" s="252" t="s">
        <v>927</v>
      </c>
      <c r="C117" s="256" t="s">
        <v>722</v>
      </c>
      <c r="D117" s="251" t="s">
        <v>10</v>
      </c>
      <c r="E117" s="213">
        <v>10</v>
      </c>
      <c r="F117" s="213">
        <v>25</v>
      </c>
      <c r="G117" s="287">
        <v>80</v>
      </c>
      <c r="H117" s="287">
        <v>80</v>
      </c>
      <c r="I117" s="287">
        <v>80</v>
      </c>
      <c r="J117" s="287">
        <v>80</v>
      </c>
      <c r="K117" s="287">
        <v>80</v>
      </c>
      <c r="L117" s="287">
        <v>80</v>
      </c>
      <c r="M117" s="287">
        <v>80</v>
      </c>
      <c r="N117" s="288" t="s">
        <v>1</v>
      </c>
      <c r="O117" s="280"/>
      <c r="P117" s="129"/>
      <c r="Q117" s="129"/>
      <c r="R117" s="129"/>
      <c r="S117" s="129"/>
      <c r="T117" s="129"/>
    </row>
    <row r="118" spans="1:20" ht="147" customHeight="1" x14ac:dyDescent="0.25">
      <c r="A118" s="259" t="s">
        <v>131</v>
      </c>
      <c r="B118" s="252" t="s">
        <v>928</v>
      </c>
      <c r="C118" s="256" t="s">
        <v>723</v>
      </c>
      <c r="D118" s="251" t="s">
        <v>10</v>
      </c>
      <c r="E118" s="213">
        <v>33</v>
      </c>
      <c r="F118" s="287">
        <v>33</v>
      </c>
      <c r="G118" s="287">
        <v>80</v>
      </c>
      <c r="H118" s="287">
        <v>80</v>
      </c>
      <c r="I118" s="287">
        <v>80</v>
      </c>
      <c r="J118" s="287">
        <v>80</v>
      </c>
      <c r="K118" s="287">
        <v>80</v>
      </c>
      <c r="L118" s="287">
        <v>80</v>
      </c>
      <c r="M118" s="287">
        <v>80</v>
      </c>
      <c r="N118" s="288" t="s">
        <v>1</v>
      </c>
      <c r="O118" s="281"/>
      <c r="P118" s="138"/>
      <c r="Q118" s="129"/>
      <c r="R118" s="129"/>
      <c r="S118" s="129"/>
      <c r="T118" s="129"/>
    </row>
    <row r="119" spans="1:20" ht="68.25" customHeight="1" x14ac:dyDescent="0.25">
      <c r="A119" s="259" t="s">
        <v>132</v>
      </c>
      <c r="B119" s="252" t="s">
        <v>929</v>
      </c>
      <c r="C119" s="256" t="s">
        <v>724</v>
      </c>
      <c r="D119" s="251" t="s">
        <v>10</v>
      </c>
      <c r="E119" s="213">
        <v>100</v>
      </c>
      <c r="F119" s="287">
        <v>100</v>
      </c>
      <c r="G119" s="287">
        <v>100</v>
      </c>
      <c r="H119" s="287">
        <v>100</v>
      </c>
      <c r="I119" s="287">
        <v>100</v>
      </c>
      <c r="J119" s="287">
        <v>100</v>
      </c>
      <c r="K119" s="287">
        <v>100</v>
      </c>
      <c r="L119" s="287">
        <v>100</v>
      </c>
      <c r="M119" s="287">
        <v>100</v>
      </c>
      <c r="N119" s="288" t="s">
        <v>1</v>
      </c>
      <c r="O119" s="280"/>
      <c r="P119" s="129"/>
      <c r="Q119" s="129"/>
      <c r="R119" s="129"/>
      <c r="S119" s="129"/>
      <c r="T119" s="129"/>
    </row>
    <row r="120" spans="1:20" ht="54.75" customHeight="1" x14ac:dyDescent="0.25">
      <c r="A120" s="259" t="s">
        <v>133</v>
      </c>
      <c r="B120" s="252" t="s">
        <v>930</v>
      </c>
      <c r="C120" s="256" t="s">
        <v>725</v>
      </c>
      <c r="D120" s="251" t="s">
        <v>10</v>
      </c>
      <c r="E120" s="213">
        <v>100</v>
      </c>
      <c r="F120" s="287">
        <v>100</v>
      </c>
      <c r="G120" s="287">
        <v>100</v>
      </c>
      <c r="H120" s="287">
        <v>100</v>
      </c>
      <c r="I120" s="287">
        <v>100</v>
      </c>
      <c r="J120" s="287">
        <v>100</v>
      </c>
      <c r="K120" s="287">
        <v>100</v>
      </c>
      <c r="L120" s="287">
        <v>100</v>
      </c>
      <c r="M120" s="287">
        <v>100</v>
      </c>
      <c r="N120" s="288" t="s">
        <v>1</v>
      </c>
      <c r="O120" s="280"/>
      <c r="P120" s="129"/>
      <c r="Q120" s="129"/>
      <c r="R120" s="129"/>
      <c r="S120" s="129"/>
      <c r="T120" s="129"/>
    </row>
    <row r="121" spans="1:20" ht="79.5" customHeight="1" x14ac:dyDescent="0.25">
      <c r="A121" s="259" t="s">
        <v>134</v>
      </c>
      <c r="B121" s="252" t="s">
        <v>931</v>
      </c>
      <c r="C121" s="256" t="s">
        <v>144</v>
      </c>
      <c r="D121" s="251" t="s">
        <v>10</v>
      </c>
      <c r="E121" s="213">
        <v>0</v>
      </c>
      <c r="F121" s="213">
        <v>0</v>
      </c>
      <c r="G121" s="287">
        <v>100</v>
      </c>
      <c r="H121" s="287">
        <v>100</v>
      </c>
      <c r="I121" s="287">
        <v>100</v>
      </c>
      <c r="J121" s="287">
        <v>100</v>
      </c>
      <c r="K121" s="287">
        <v>100</v>
      </c>
      <c r="L121" s="287">
        <v>100</v>
      </c>
      <c r="M121" s="287">
        <v>100</v>
      </c>
      <c r="N121" s="288" t="s">
        <v>1</v>
      </c>
      <c r="O121" s="282"/>
      <c r="P121" s="129"/>
      <c r="Q121" s="129"/>
      <c r="R121" s="129"/>
      <c r="S121" s="129"/>
      <c r="T121" s="129"/>
    </row>
    <row r="122" spans="1:20" ht="70.5" customHeight="1" x14ac:dyDescent="0.25">
      <c r="A122" s="259" t="s">
        <v>135</v>
      </c>
      <c r="B122" s="252" t="s">
        <v>1094</v>
      </c>
      <c r="C122" s="256" t="s">
        <v>1095</v>
      </c>
      <c r="D122" s="251" t="s">
        <v>10</v>
      </c>
      <c r="E122" s="213">
        <v>80</v>
      </c>
      <c r="F122" s="287">
        <v>80</v>
      </c>
      <c r="G122" s="213">
        <v>100</v>
      </c>
      <c r="H122" s="213">
        <v>100</v>
      </c>
      <c r="I122" s="213">
        <v>100</v>
      </c>
      <c r="J122" s="213">
        <v>100</v>
      </c>
      <c r="K122" s="213">
        <v>100</v>
      </c>
      <c r="L122" s="213">
        <v>100</v>
      </c>
      <c r="M122" s="213">
        <v>100</v>
      </c>
      <c r="N122" s="288" t="s">
        <v>1</v>
      </c>
      <c r="O122" s="279"/>
      <c r="P122" s="129"/>
      <c r="Q122" s="129"/>
      <c r="R122" s="129"/>
      <c r="S122" s="129"/>
      <c r="T122" s="129"/>
    </row>
    <row r="123" spans="1:20" ht="67.5" customHeight="1" x14ac:dyDescent="0.25">
      <c r="A123" s="290" t="s">
        <v>537</v>
      </c>
      <c r="B123" s="222" t="s">
        <v>1091</v>
      </c>
      <c r="C123" s="289" t="s">
        <v>1092</v>
      </c>
      <c r="D123" s="288" t="s">
        <v>10</v>
      </c>
      <c r="E123" s="213">
        <v>40</v>
      </c>
      <c r="F123" s="287">
        <v>50</v>
      </c>
      <c r="G123" s="287">
        <v>60</v>
      </c>
      <c r="H123" s="288" t="s">
        <v>1</v>
      </c>
      <c r="I123" s="288" t="s">
        <v>1</v>
      </c>
      <c r="J123" s="288" t="s">
        <v>1</v>
      </c>
      <c r="K123" s="288" t="s">
        <v>1</v>
      </c>
      <c r="L123" s="288" t="s">
        <v>1</v>
      </c>
      <c r="M123" s="288" t="s">
        <v>1</v>
      </c>
      <c r="N123" s="288" t="s">
        <v>1</v>
      </c>
      <c r="O123" s="128"/>
      <c r="P123" s="129"/>
      <c r="Q123" s="129"/>
      <c r="R123" s="129"/>
      <c r="S123" s="129"/>
      <c r="T123" s="129"/>
    </row>
  </sheetData>
  <mergeCells count="101">
    <mergeCell ref="N31:N32"/>
    <mergeCell ref="M24:M28"/>
    <mergeCell ref="M35:M39"/>
    <mergeCell ref="N35:N39"/>
    <mergeCell ref="M45:M51"/>
    <mergeCell ref="N45:N51"/>
    <mergeCell ref="G97:G103"/>
    <mergeCell ref="H90:H91"/>
    <mergeCell ref="I90:I91"/>
    <mergeCell ref="A110:M110"/>
    <mergeCell ref="H97:H103"/>
    <mergeCell ref="I97:I103"/>
    <mergeCell ref="J97:J103"/>
    <mergeCell ref="K97:K103"/>
    <mergeCell ref="L97:L103"/>
    <mergeCell ref="A97:A103"/>
    <mergeCell ref="B97:B103"/>
    <mergeCell ref="A105:N105"/>
    <mergeCell ref="A106:N106"/>
    <mergeCell ref="A109:M109"/>
    <mergeCell ref="D97:D103"/>
    <mergeCell ref="E97:E103"/>
    <mergeCell ref="F97:F103"/>
    <mergeCell ref="M97:M103"/>
    <mergeCell ref="N97:N103"/>
    <mergeCell ref="A35:A39"/>
    <mergeCell ref="B35:B39"/>
    <mergeCell ref="H45:H51"/>
    <mergeCell ref="J90:J91"/>
    <mergeCell ref="A81:M81"/>
    <mergeCell ref="A71:M71"/>
    <mergeCell ref="A80:M80"/>
    <mergeCell ref="K90:K91"/>
    <mergeCell ref="L90:L91"/>
    <mergeCell ref="A90:A91"/>
    <mergeCell ref="B90:B91"/>
    <mergeCell ref="D90:D91"/>
    <mergeCell ref="E90:E91"/>
    <mergeCell ref="F90:F91"/>
    <mergeCell ref="G90:G91"/>
    <mergeCell ref="C83:C84"/>
    <mergeCell ref="A70:M70"/>
    <mergeCell ref="C53:C55"/>
    <mergeCell ref="C58:C61"/>
    <mergeCell ref="L45:L51"/>
    <mergeCell ref="A45:A51"/>
    <mergeCell ref="B45:B51"/>
    <mergeCell ref="D45:D51"/>
    <mergeCell ref="E45:E51"/>
    <mergeCell ref="F45:F51"/>
    <mergeCell ref="G45:G51"/>
    <mergeCell ref="I45:I51"/>
    <mergeCell ref="J45:J51"/>
    <mergeCell ref="D35:D39"/>
    <mergeCell ref="E35:E39"/>
    <mergeCell ref="L35:L39"/>
    <mergeCell ref="K45:K51"/>
    <mergeCell ref="K35:K39"/>
    <mergeCell ref="F35:F39"/>
    <mergeCell ref="G35:G39"/>
    <mergeCell ref="H35:H39"/>
    <mergeCell ref="I35:I39"/>
    <mergeCell ref="J35:J39"/>
    <mergeCell ref="F31:F32"/>
    <mergeCell ref="G31:G32"/>
    <mergeCell ref="H31:H32"/>
    <mergeCell ref="I31:I32"/>
    <mergeCell ref="J31:J32"/>
    <mergeCell ref="B31:B32"/>
    <mergeCell ref="C5:C6"/>
    <mergeCell ref="D5:D6"/>
    <mergeCell ref="E5:E6"/>
    <mergeCell ref="A15:M15"/>
    <mergeCell ref="A16:M16"/>
    <mergeCell ref="A24:A30"/>
    <mergeCell ref="B24:B30"/>
    <mergeCell ref="A9:M9"/>
    <mergeCell ref="A31:A32"/>
    <mergeCell ref="D31:D32"/>
    <mergeCell ref="E31:E32"/>
    <mergeCell ref="L31:L32"/>
    <mergeCell ref="H24:H30"/>
    <mergeCell ref="I24:I30"/>
    <mergeCell ref="J24:J30"/>
    <mergeCell ref="K31:K32"/>
    <mergeCell ref="M31:M32"/>
    <mergeCell ref="G1:O1"/>
    <mergeCell ref="L24:L30"/>
    <mergeCell ref="A3:N3"/>
    <mergeCell ref="A5:A6"/>
    <mergeCell ref="B5:B6"/>
    <mergeCell ref="A8:M8"/>
    <mergeCell ref="N5:N6"/>
    <mergeCell ref="A20:M20"/>
    <mergeCell ref="A21:M21"/>
    <mergeCell ref="F5:M5"/>
    <mergeCell ref="D24:D30"/>
    <mergeCell ref="E24:E30"/>
    <mergeCell ref="F24:F30"/>
    <mergeCell ref="G24:G30"/>
    <mergeCell ref="K24:K30"/>
  </mergeCells>
  <pageMargins left="0.70866141732283472" right="0.70866141732283472" top="0.74803149606299213" bottom="0.53" header="0.31496062992125984" footer="0.31496062992125984"/>
  <pageSetup paperSize="9" scale="59" fitToHeight="0" orientation="landscape" r:id="rId1"/>
  <rowBreaks count="9" manualBreakCount="9">
    <brk id="17" max="13" man="1"/>
    <brk id="28" max="13" man="1"/>
    <brk id="34" max="13" man="1"/>
    <brk id="43" max="13" man="1"/>
    <brk id="50" max="13" man="1"/>
    <brk id="79" max="13" man="1"/>
    <brk id="86" max="13" man="1"/>
    <brk id="95" max="13" man="1"/>
    <brk id="11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view="pageBreakPreview" zoomScale="90" zoomScaleNormal="100" zoomScaleSheetLayoutView="90" workbookViewId="0">
      <selection activeCell="K33" sqref="K33"/>
    </sheetView>
  </sheetViews>
  <sheetFormatPr defaultRowHeight="15" x14ac:dyDescent="0.25"/>
  <cols>
    <col min="1" max="1" width="5.28515625" style="8" customWidth="1"/>
    <col min="2" max="2" width="30.7109375" style="8" customWidth="1"/>
    <col min="3" max="3" width="13.5703125" customWidth="1"/>
    <col min="5" max="5" width="12.5703125" customWidth="1"/>
    <col min="6" max="6" width="13" customWidth="1"/>
    <col min="7" max="8" width="13.85546875" customWidth="1"/>
    <col min="9" max="9" width="13.7109375" customWidth="1"/>
    <col min="10" max="10" width="13.140625" customWidth="1"/>
    <col min="11" max="11" width="14.5703125" customWidth="1"/>
    <col min="12" max="12" width="11.85546875" customWidth="1"/>
    <col min="13" max="13" width="13" customWidth="1"/>
    <col min="14" max="14" width="13.140625" customWidth="1"/>
    <col min="15" max="15" width="15.85546875" style="8" customWidth="1"/>
  </cols>
  <sheetData>
    <row r="1" spans="1:15" ht="63" customHeight="1" x14ac:dyDescent="0.25">
      <c r="K1" s="341" t="s">
        <v>800</v>
      </c>
      <c r="L1" s="341"/>
      <c r="M1" s="341"/>
      <c r="N1" s="341"/>
      <c r="O1" s="341"/>
    </row>
    <row r="3" spans="1:15" ht="15" customHeight="1" x14ac:dyDescent="0.25">
      <c r="A3" s="338" t="s">
        <v>681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5" spans="1:15" ht="47.25" customHeight="1" x14ac:dyDescent="0.25">
      <c r="A5" s="401" t="s">
        <v>5</v>
      </c>
      <c r="B5" s="401" t="s">
        <v>685</v>
      </c>
      <c r="C5" s="440" t="s">
        <v>145</v>
      </c>
      <c r="D5" s="440" t="s">
        <v>146</v>
      </c>
      <c r="E5" s="440"/>
      <c r="F5" s="440" t="s">
        <v>147</v>
      </c>
      <c r="G5" s="440"/>
      <c r="H5" s="440"/>
      <c r="I5" s="440"/>
      <c r="J5" s="440"/>
      <c r="K5" s="440"/>
      <c r="L5" s="440"/>
      <c r="M5" s="440"/>
      <c r="N5" s="440"/>
      <c r="O5" s="401" t="s">
        <v>816</v>
      </c>
    </row>
    <row r="6" spans="1:15" ht="51.75" customHeight="1" x14ac:dyDescent="0.25">
      <c r="A6" s="401"/>
      <c r="B6" s="401"/>
      <c r="C6" s="440"/>
      <c r="D6" s="6" t="s">
        <v>148</v>
      </c>
      <c r="E6" s="6" t="s">
        <v>149</v>
      </c>
      <c r="F6" s="6" t="s">
        <v>150</v>
      </c>
      <c r="G6" s="6" t="s">
        <v>151</v>
      </c>
      <c r="H6" s="6" t="s">
        <v>152</v>
      </c>
      <c r="I6" s="6" t="s">
        <v>153</v>
      </c>
      <c r="J6" s="6" t="s">
        <v>154</v>
      </c>
      <c r="K6" s="6" t="s">
        <v>155</v>
      </c>
      <c r="L6" s="6" t="s">
        <v>156</v>
      </c>
      <c r="M6" s="6" t="s">
        <v>157</v>
      </c>
      <c r="N6" s="16" t="s">
        <v>158</v>
      </c>
      <c r="O6" s="401"/>
    </row>
    <row r="7" spans="1:15" x14ac:dyDescent="0.25">
      <c r="A7" s="20">
        <v>1</v>
      </c>
      <c r="B7" s="20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20">
        <v>15</v>
      </c>
    </row>
    <row r="8" spans="1:15" ht="25.5" customHeight="1" x14ac:dyDescent="0.25">
      <c r="A8" s="432" t="s">
        <v>535</v>
      </c>
      <c r="B8" s="433" t="s">
        <v>159</v>
      </c>
      <c r="C8" s="94" t="s">
        <v>160</v>
      </c>
      <c r="D8" s="95" t="s">
        <v>161</v>
      </c>
      <c r="E8" s="95" t="s">
        <v>161</v>
      </c>
      <c r="F8" s="96">
        <f>F9+F10</f>
        <v>19479527.5</v>
      </c>
      <c r="G8" s="96">
        <f t="shared" ref="G8:M8" si="0">G9+G10</f>
        <v>16605706.800000001</v>
      </c>
      <c r="H8" s="96">
        <f t="shared" si="0"/>
        <v>15968099.700000001</v>
      </c>
      <c r="I8" s="96">
        <f t="shared" si="0"/>
        <v>15612924.799999999</v>
      </c>
      <c r="J8" s="96">
        <f t="shared" si="0"/>
        <v>15612924.799999999</v>
      </c>
      <c r="K8" s="96">
        <f t="shared" si="0"/>
        <v>15612924.799999999</v>
      </c>
      <c r="L8" s="96">
        <f t="shared" si="0"/>
        <v>15612924.799999999</v>
      </c>
      <c r="M8" s="96">
        <f t="shared" si="0"/>
        <v>15612924.799999999</v>
      </c>
      <c r="N8" s="96">
        <f t="shared" ref="N8:N15" si="1">M8+L8+K8+J8+I8+H8+G8+F8</f>
        <v>130117958</v>
      </c>
      <c r="O8" s="423" t="s">
        <v>1</v>
      </c>
    </row>
    <row r="9" spans="1:15" x14ac:dyDescent="0.25">
      <c r="A9" s="432"/>
      <c r="B9" s="433"/>
      <c r="C9" s="315" t="s">
        <v>162</v>
      </c>
      <c r="D9" s="316">
        <v>835</v>
      </c>
      <c r="E9" s="316" t="s">
        <v>161</v>
      </c>
      <c r="F9" s="317">
        <f t="shared" ref="F9:M9" si="2">F11+F16+F21+F68+F79+F102+F107</f>
        <v>19402973</v>
      </c>
      <c r="G9" s="317">
        <f t="shared" si="2"/>
        <v>16528789</v>
      </c>
      <c r="H9" s="317">
        <f t="shared" si="2"/>
        <v>15888090.100000001</v>
      </c>
      <c r="I9" s="317">
        <f t="shared" si="2"/>
        <v>15532915.199999999</v>
      </c>
      <c r="J9" s="317">
        <f t="shared" si="2"/>
        <v>15532915.199999999</v>
      </c>
      <c r="K9" s="317">
        <f t="shared" si="2"/>
        <v>15532915.199999999</v>
      </c>
      <c r="L9" s="317">
        <f t="shared" si="2"/>
        <v>15532915.199999999</v>
      </c>
      <c r="M9" s="317">
        <f t="shared" si="2"/>
        <v>15532915.199999999</v>
      </c>
      <c r="N9" s="317">
        <f t="shared" si="1"/>
        <v>129484428.09999999</v>
      </c>
      <c r="O9" s="424"/>
    </row>
    <row r="10" spans="1:15" x14ac:dyDescent="0.25">
      <c r="A10" s="432"/>
      <c r="B10" s="433"/>
      <c r="C10" s="98" t="s">
        <v>3</v>
      </c>
      <c r="D10" s="98">
        <v>891</v>
      </c>
      <c r="E10" s="98" t="s">
        <v>161</v>
      </c>
      <c r="F10" s="99">
        <f t="shared" ref="F10:M10" si="3">F22+F80</f>
        <v>76554.5</v>
      </c>
      <c r="G10" s="99">
        <f t="shared" si="3"/>
        <v>76917.8</v>
      </c>
      <c r="H10" s="99">
        <f t="shared" si="3"/>
        <v>80009.600000000006</v>
      </c>
      <c r="I10" s="99">
        <f t="shared" si="3"/>
        <v>80009.600000000006</v>
      </c>
      <c r="J10" s="99">
        <f t="shared" si="3"/>
        <v>80009.600000000006</v>
      </c>
      <c r="K10" s="99">
        <f t="shared" si="3"/>
        <v>80009.600000000006</v>
      </c>
      <c r="L10" s="99">
        <f t="shared" si="3"/>
        <v>80009.600000000006</v>
      </c>
      <c r="M10" s="99">
        <f t="shared" si="3"/>
        <v>80009.600000000006</v>
      </c>
      <c r="N10" s="99">
        <f t="shared" si="1"/>
        <v>633529.9</v>
      </c>
      <c r="O10" s="425"/>
    </row>
    <row r="11" spans="1:15" ht="15" customHeight="1" x14ac:dyDescent="0.25">
      <c r="A11" s="396" t="s">
        <v>544</v>
      </c>
      <c r="B11" s="402" t="s">
        <v>24</v>
      </c>
      <c r="C11" s="95" t="s">
        <v>163</v>
      </c>
      <c r="D11" s="95"/>
      <c r="E11" s="100"/>
      <c r="F11" s="101">
        <f>F12+F13+F14+F15</f>
        <v>1979248</v>
      </c>
      <c r="G11" s="101">
        <f t="shared" ref="G11:M11" si="4">G12+G13+G14+G15</f>
        <v>1370551.2</v>
      </c>
      <c r="H11" s="101">
        <f t="shared" si="4"/>
        <v>703159.9</v>
      </c>
      <c r="I11" s="101">
        <f t="shared" si="4"/>
        <v>347985</v>
      </c>
      <c r="J11" s="101">
        <f t="shared" si="4"/>
        <v>347985</v>
      </c>
      <c r="K11" s="101">
        <f t="shared" si="4"/>
        <v>347985</v>
      </c>
      <c r="L11" s="101">
        <f t="shared" si="4"/>
        <v>347985</v>
      </c>
      <c r="M11" s="101">
        <f t="shared" si="4"/>
        <v>347985</v>
      </c>
      <c r="N11" s="96">
        <f t="shared" si="1"/>
        <v>5792884.0999999996</v>
      </c>
      <c r="O11" s="426" t="s">
        <v>1</v>
      </c>
    </row>
    <row r="12" spans="1:15" x14ac:dyDescent="0.25">
      <c r="A12" s="396"/>
      <c r="B12" s="402"/>
      <c r="C12" s="98" t="s">
        <v>4</v>
      </c>
      <c r="D12" s="98">
        <v>835</v>
      </c>
      <c r="E12" s="97" t="s">
        <v>164</v>
      </c>
      <c r="F12" s="102">
        <v>341435</v>
      </c>
      <c r="G12" s="102">
        <v>341435</v>
      </c>
      <c r="H12" s="102">
        <v>341435</v>
      </c>
      <c r="I12" s="102">
        <v>341435</v>
      </c>
      <c r="J12" s="102">
        <v>341435</v>
      </c>
      <c r="K12" s="102">
        <v>341435</v>
      </c>
      <c r="L12" s="102">
        <v>341435</v>
      </c>
      <c r="M12" s="102">
        <v>341435</v>
      </c>
      <c r="N12" s="99">
        <f t="shared" si="1"/>
        <v>2731480</v>
      </c>
      <c r="O12" s="427"/>
    </row>
    <row r="13" spans="1:15" x14ac:dyDescent="0.25">
      <c r="A13" s="396"/>
      <c r="B13" s="402"/>
      <c r="C13" s="98" t="s">
        <v>4</v>
      </c>
      <c r="D13" s="98">
        <v>835</v>
      </c>
      <c r="E13" s="97" t="s">
        <v>165</v>
      </c>
      <c r="F13" s="102">
        <v>7350</v>
      </c>
      <c r="G13" s="102">
        <v>6550</v>
      </c>
      <c r="H13" s="102">
        <v>6550</v>
      </c>
      <c r="I13" s="102">
        <v>6550</v>
      </c>
      <c r="J13" s="102">
        <v>6550</v>
      </c>
      <c r="K13" s="102">
        <v>6550</v>
      </c>
      <c r="L13" s="102">
        <v>6550</v>
      </c>
      <c r="M13" s="102">
        <v>6550</v>
      </c>
      <c r="N13" s="99">
        <f t="shared" si="1"/>
        <v>53200</v>
      </c>
      <c r="O13" s="427"/>
    </row>
    <row r="14" spans="1:15" x14ac:dyDescent="0.25">
      <c r="A14" s="396"/>
      <c r="B14" s="402"/>
      <c r="C14" s="98" t="s">
        <v>4</v>
      </c>
      <c r="D14" s="98">
        <v>835</v>
      </c>
      <c r="E14" s="97" t="s">
        <v>166</v>
      </c>
      <c r="F14" s="102">
        <v>5959.4</v>
      </c>
      <c r="G14" s="102">
        <v>1943.3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99">
        <f t="shared" si="1"/>
        <v>7902.7</v>
      </c>
      <c r="O14" s="427"/>
    </row>
    <row r="15" spans="1:15" x14ac:dyDescent="0.25">
      <c r="A15" s="396"/>
      <c r="B15" s="402"/>
      <c r="C15" s="98" t="s">
        <v>4</v>
      </c>
      <c r="D15" s="98">
        <v>835</v>
      </c>
      <c r="E15" s="97" t="s">
        <v>167</v>
      </c>
      <c r="F15" s="102">
        <v>1624503.6</v>
      </c>
      <c r="G15" s="102">
        <v>1020622.9</v>
      </c>
      <c r="H15" s="102">
        <v>355174.9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99">
        <f t="shared" si="1"/>
        <v>3000301.4000000004</v>
      </c>
      <c r="O15" s="428"/>
    </row>
    <row r="16" spans="1:15" ht="15" customHeight="1" x14ac:dyDescent="0.25">
      <c r="A16" s="396" t="s">
        <v>607</v>
      </c>
      <c r="B16" s="402" t="s">
        <v>1151</v>
      </c>
      <c r="C16" s="95" t="s">
        <v>163</v>
      </c>
      <c r="D16" s="95"/>
      <c r="E16" s="100"/>
      <c r="F16" s="101">
        <f>F17+F18+F19</f>
        <v>16824.3</v>
      </c>
      <c r="G16" s="101">
        <f t="shared" ref="G16:N16" si="5">G17+G18+G19</f>
        <v>9109.5</v>
      </c>
      <c r="H16" s="101">
        <f t="shared" si="5"/>
        <v>9109.5</v>
      </c>
      <c r="I16" s="101">
        <f t="shared" si="5"/>
        <v>9109.5</v>
      </c>
      <c r="J16" s="101">
        <f t="shared" si="5"/>
        <v>9109.5</v>
      </c>
      <c r="K16" s="101">
        <f t="shared" si="5"/>
        <v>9109.5</v>
      </c>
      <c r="L16" s="101">
        <f t="shared" si="5"/>
        <v>9109.5</v>
      </c>
      <c r="M16" s="101">
        <f t="shared" si="5"/>
        <v>9109.5</v>
      </c>
      <c r="N16" s="101">
        <f t="shared" si="5"/>
        <v>80590.8</v>
      </c>
      <c r="O16" s="429" t="s">
        <v>1</v>
      </c>
    </row>
    <row r="17" spans="1:15" x14ac:dyDescent="0.25">
      <c r="A17" s="396"/>
      <c r="B17" s="402"/>
      <c r="C17" s="98" t="s">
        <v>4</v>
      </c>
      <c r="D17" s="98">
        <v>835</v>
      </c>
      <c r="E17" s="97" t="s">
        <v>168</v>
      </c>
      <c r="F17" s="102">
        <v>7907</v>
      </c>
      <c r="G17" s="102">
        <v>7907</v>
      </c>
      <c r="H17" s="102">
        <v>7907</v>
      </c>
      <c r="I17" s="102">
        <v>7907</v>
      </c>
      <c r="J17" s="102">
        <v>7907</v>
      </c>
      <c r="K17" s="102">
        <v>7907</v>
      </c>
      <c r="L17" s="102">
        <v>7907</v>
      </c>
      <c r="M17" s="102">
        <v>7907</v>
      </c>
      <c r="N17" s="99">
        <f t="shared" ref="N17:N88" si="6">M17+L17+K17+J17+I17+H17+G17+F17</f>
        <v>63256</v>
      </c>
      <c r="O17" s="430"/>
    </row>
    <row r="18" spans="1:15" x14ac:dyDescent="0.25">
      <c r="A18" s="396"/>
      <c r="B18" s="402"/>
      <c r="C18" s="98" t="s">
        <v>4</v>
      </c>
      <c r="D18" s="98">
        <v>835</v>
      </c>
      <c r="E18" s="97" t="s">
        <v>169</v>
      </c>
      <c r="F18" s="102">
        <v>1202.5</v>
      </c>
      <c r="G18" s="102">
        <v>1202.5</v>
      </c>
      <c r="H18" s="102">
        <v>1202.5</v>
      </c>
      <c r="I18" s="102">
        <v>1202.5</v>
      </c>
      <c r="J18" s="102">
        <v>1202.5</v>
      </c>
      <c r="K18" s="102">
        <v>1202.5</v>
      </c>
      <c r="L18" s="102">
        <v>1202.5</v>
      </c>
      <c r="M18" s="102">
        <v>1202.5</v>
      </c>
      <c r="N18" s="99">
        <f t="shared" si="6"/>
        <v>9620</v>
      </c>
      <c r="O18" s="430"/>
    </row>
    <row r="19" spans="1:15" ht="14.25" customHeight="1" x14ac:dyDescent="0.25">
      <c r="A19" s="396"/>
      <c r="B19" s="402"/>
      <c r="C19" s="98" t="s">
        <v>4</v>
      </c>
      <c r="D19" s="98" t="s">
        <v>656</v>
      </c>
      <c r="E19" s="97" t="s">
        <v>170</v>
      </c>
      <c r="F19" s="102">
        <v>7714.8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99">
        <f t="shared" si="6"/>
        <v>7714.8</v>
      </c>
      <c r="O19" s="431"/>
    </row>
    <row r="20" spans="1:15" ht="15" customHeight="1" x14ac:dyDescent="0.25">
      <c r="A20" s="396" t="s">
        <v>663</v>
      </c>
      <c r="B20" s="402" t="s">
        <v>171</v>
      </c>
      <c r="C20" s="95" t="s">
        <v>163</v>
      </c>
      <c r="D20" s="95" t="s">
        <v>161</v>
      </c>
      <c r="E20" s="95" t="s">
        <v>161</v>
      </c>
      <c r="F20" s="96">
        <f>F21+F22</f>
        <v>6268674</v>
      </c>
      <c r="G20" s="96">
        <f t="shared" ref="G20:M20" si="7">G21+G22</f>
        <v>5986400.5999999996</v>
      </c>
      <c r="H20" s="96">
        <f t="shared" si="7"/>
        <v>5990370.3999999994</v>
      </c>
      <c r="I20" s="96">
        <f t="shared" si="7"/>
        <v>5990370.3999999994</v>
      </c>
      <c r="J20" s="96">
        <f t="shared" si="7"/>
        <v>5990370.3999999994</v>
      </c>
      <c r="K20" s="96">
        <f t="shared" si="7"/>
        <v>5990370.3999999994</v>
      </c>
      <c r="L20" s="96">
        <f t="shared" si="7"/>
        <v>5990370.3999999994</v>
      </c>
      <c r="M20" s="96">
        <f t="shared" si="7"/>
        <v>5990370.3999999994</v>
      </c>
      <c r="N20" s="96">
        <f t="shared" si="6"/>
        <v>48197297</v>
      </c>
      <c r="O20" s="302" t="s">
        <v>1</v>
      </c>
    </row>
    <row r="21" spans="1:15" x14ac:dyDescent="0.25">
      <c r="A21" s="396"/>
      <c r="B21" s="402"/>
      <c r="C21" s="98" t="s">
        <v>4</v>
      </c>
      <c r="D21" s="98">
        <v>835</v>
      </c>
      <c r="E21" s="98" t="s">
        <v>161</v>
      </c>
      <c r="F21" s="99">
        <f>F23+F24+F25+F26+F27+F28+F29+F30+F31+F32+F34+F35+F37+F38+F39+F40+F41+F42+F43+F44+F45+F46+F47+F52+F53+F54+F56+F57+F58+F59+F60+F61+F62+F63+F64+F65+F66+F48+F49+F50+F51+F55</f>
        <v>6197119.5</v>
      </c>
      <c r="G21" s="99">
        <f t="shared" ref="G21:M21" si="8">G23+G24+G25+G26+G27+G28+G29+G30+G31+G32+G34+G35+G37+G38+G39+G40+G41+G42+G43+G44+G45+G46+G47+G52+G53+G54+G56+G57+G58+G59+G60+G61+G62+G63+G64+G65+G66+G48+G49+G50+G51+G55</f>
        <v>5914482.7999999998</v>
      </c>
      <c r="H21" s="99">
        <f t="shared" si="8"/>
        <v>5915360.7999999998</v>
      </c>
      <c r="I21" s="99">
        <f t="shared" si="8"/>
        <v>5915360.7999999998</v>
      </c>
      <c r="J21" s="99">
        <f t="shared" si="8"/>
        <v>5915360.7999999998</v>
      </c>
      <c r="K21" s="99">
        <f t="shared" si="8"/>
        <v>5915360.7999999998</v>
      </c>
      <c r="L21" s="99">
        <f t="shared" si="8"/>
        <v>5915360.7999999998</v>
      </c>
      <c r="M21" s="99">
        <f t="shared" si="8"/>
        <v>5915360.7999999998</v>
      </c>
      <c r="N21" s="99">
        <f t="shared" si="6"/>
        <v>47603767.099999994</v>
      </c>
      <c r="O21" s="103"/>
    </row>
    <row r="22" spans="1:15" x14ac:dyDescent="0.25">
      <c r="A22" s="396"/>
      <c r="B22" s="402"/>
      <c r="C22" s="98" t="s">
        <v>3</v>
      </c>
      <c r="D22" s="98">
        <v>891</v>
      </c>
      <c r="E22" s="98" t="s">
        <v>161</v>
      </c>
      <c r="F22" s="99">
        <f t="shared" ref="F22:M22" si="9">SUM(F33,F36)</f>
        <v>71554.5</v>
      </c>
      <c r="G22" s="99">
        <f t="shared" si="9"/>
        <v>71917.8</v>
      </c>
      <c r="H22" s="99">
        <f t="shared" si="9"/>
        <v>75009.600000000006</v>
      </c>
      <c r="I22" s="99">
        <f t="shared" si="9"/>
        <v>75009.600000000006</v>
      </c>
      <c r="J22" s="99">
        <f t="shared" si="9"/>
        <v>75009.600000000006</v>
      </c>
      <c r="K22" s="99">
        <f t="shared" si="9"/>
        <v>75009.600000000006</v>
      </c>
      <c r="L22" s="99">
        <f t="shared" si="9"/>
        <v>75009.600000000006</v>
      </c>
      <c r="M22" s="99">
        <f t="shared" si="9"/>
        <v>75009.600000000006</v>
      </c>
      <c r="N22" s="99">
        <f t="shared" si="6"/>
        <v>593529.89999999991</v>
      </c>
      <c r="O22" s="103"/>
    </row>
    <row r="23" spans="1:15" x14ac:dyDescent="0.25">
      <c r="A23" s="396"/>
      <c r="B23" s="402"/>
      <c r="C23" s="98" t="s">
        <v>4</v>
      </c>
      <c r="D23" s="98">
        <v>835</v>
      </c>
      <c r="E23" s="97" t="s">
        <v>201</v>
      </c>
      <c r="F23" s="99">
        <v>137335</v>
      </c>
      <c r="G23" s="99">
        <v>137335</v>
      </c>
      <c r="H23" s="99">
        <v>137335</v>
      </c>
      <c r="I23" s="99">
        <v>137335</v>
      </c>
      <c r="J23" s="99">
        <v>137335</v>
      </c>
      <c r="K23" s="99">
        <v>137335</v>
      </c>
      <c r="L23" s="99">
        <v>137335</v>
      </c>
      <c r="M23" s="99">
        <v>137335</v>
      </c>
      <c r="N23" s="99">
        <f t="shared" si="6"/>
        <v>1098680</v>
      </c>
      <c r="O23" s="103"/>
    </row>
    <row r="24" spans="1:15" x14ac:dyDescent="0.25">
      <c r="A24" s="396"/>
      <c r="B24" s="402"/>
      <c r="C24" s="98" t="s">
        <v>4</v>
      </c>
      <c r="D24" s="98">
        <v>835</v>
      </c>
      <c r="E24" s="97" t="s">
        <v>172</v>
      </c>
      <c r="F24" s="99">
        <v>52176.6</v>
      </c>
      <c r="G24" s="99">
        <v>52176.6</v>
      </c>
      <c r="H24" s="99">
        <v>52176.6</v>
      </c>
      <c r="I24" s="99">
        <v>52176.6</v>
      </c>
      <c r="J24" s="99">
        <v>52176.6</v>
      </c>
      <c r="K24" s="99">
        <v>52176.6</v>
      </c>
      <c r="L24" s="99">
        <v>52176.6</v>
      </c>
      <c r="M24" s="99">
        <v>52176.6</v>
      </c>
      <c r="N24" s="99">
        <f t="shared" si="6"/>
        <v>417412.79999999993</v>
      </c>
      <c r="O24" s="103"/>
    </row>
    <row r="25" spans="1:15" x14ac:dyDescent="0.25">
      <c r="A25" s="396"/>
      <c r="B25" s="402"/>
      <c r="C25" s="98" t="s">
        <v>4</v>
      </c>
      <c r="D25" s="98">
        <v>835</v>
      </c>
      <c r="E25" s="97" t="s">
        <v>173</v>
      </c>
      <c r="F25" s="99">
        <v>27983.599999999999</v>
      </c>
      <c r="G25" s="99">
        <v>27983.599999999999</v>
      </c>
      <c r="H25" s="99">
        <v>27983.599999999999</v>
      </c>
      <c r="I25" s="99">
        <v>27983.599999999999</v>
      </c>
      <c r="J25" s="99">
        <v>27983.599999999999</v>
      </c>
      <c r="K25" s="99">
        <v>27983.599999999999</v>
      </c>
      <c r="L25" s="99">
        <v>27983.599999999999</v>
      </c>
      <c r="M25" s="99">
        <v>27983.599999999999</v>
      </c>
      <c r="N25" s="99">
        <f t="shared" si="6"/>
        <v>223868.80000000002</v>
      </c>
      <c r="O25" s="103"/>
    </row>
    <row r="26" spans="1:15" x14ac:dyDescent="0.25">
      <c r="A26" s="396"/>
      <c r="B26" s="402"/>
      <c r="C26" s="98" t="s">
        <v>4</v>
      </c>
      <c r="D26" s="98">
        <v>835</v>
      </c>
      <c r="E26" s="97" t="s">
        <v>174</v>
      </c>
      <c r="F26" s="102">
        <v>379.6</v>
      </c>
      <c r="G26" s="102">
        <v>379.6</v>
      </c>
      <c r="H26" s="102">
        <v>379.6</v>
      </c>
      <c r="I26" s="102">
        <v>379.6</v>
      </c>
      <c r="J26" s="102">
        <v>379.6</v>
      </c>
      <c r="K26" s="102">
        <v>379.6</v>
      </c>
      <c r="L26" s="102">
        <v>379.6</v>
      </c>
      <c r="M26" s="102">
        <v>379.6</v>
      </c>
      <c r="N26" s="99">
        <f t="shared" si="6"/>
        <v>3036.7999999999997</v>
      </c>
      <c r="O26" s="103"/>
    </row>
    <row r="27" spans="1:15" x14ac:dyDescent="0.25">
      <c r="A27" s="396"/>
      <c r="B27" s="402"/>
      <c r="C27" s="98" t="s">
        <v>4</v>
      </c>
      <c r="D27" s="98">
        <v>835</v>
      </c>
      <c r="E27" s="97" t="s">
        <v>175</v>
      </c>
      <c r="F27" s="99">
        <v>11452.5</v>
      </c>
      <c r="G27" s="99">
        <v>11452.5</v>
      </c>
      <c r="H27" s="99">
        <v>11452.5</v>
      </c>
      <c r="I27" s="99">
        <v>11452.5</v>
      </c>
      <c r="J27" s="99">
        <v>11452.5</v>
      </c>
      <c r="K27" s="99">
        <v>11452.5</v>
      </c>
      <c r="L27" s="99">
        <v>11452.5</v>
      </c>
      <c r="M27" s="99">
        <v>11452.5</v>
      </c>
      <c r="N27" s="99">
        <f t="shared" si="6"/>
        <v>91620</v>
      </c>
      <c r="O27" s="103"/>
    </row>
    <row r="28" spans="1:15" x14ac:dyDescent="0.25">
      <c r="A28" s="396"/>
      <c r="B28" s="402"/>
      <c r="C28" s="98" t="s">
        <v>4</v>
      </c>
      <c r="D28" s="98">
        <v>835</v>
      </c>
      <c r="E28" s="97" t="s">
        <v>176</v>
      </c>
      <c r="F28" s="99">
        <v>6193.7</v>
      </c>
      <c r="G28" s="99">
        <v>6193.7</v>
      </c>
      <c r="H28" s="99">
        <v>6193.7</v>
      </c>
      <c r="I28" s="99">
        <v>6193.7</v>
      </c>
      <c r="J28" s="99">
        <v>6193.7</v>
      </c>
      <c r="K28" s="99">
        <v>6193.7</v>
      </c>
      <c r="L28" s="99">
        <v>6193.7</v>
      </c>
      <c r="M28" s="99">
        <v>6193.7</v>
      </c>
      <c r="N28" s="99">
        <f t="shared" si="6"/>
        <v>49549.599999999991</v>
      </c>
      <c r="O28" s="103"/>
    </row>
    <row r="29" spans="1:15" x14ac:dyDescent="0.25">
      <c r="A29" s="396"/>
      <c r="B29" s="402"/>
      <c r="C29" s="98" t="s">
        <v>4</v>
      </c>
      <c r="D29" s="98">
        <v>835</v>
      </c>
      <c r="E29" s="97" t="s">
        <v>177</v>
      </c>
      <c r="F29" s="99">
        <v>18052.7</v>
      </c>
      <c r="G29" s="99">
        <v>18052.7</v>
      </c>
      <c r="H29" s="99">
        <v>18052.7</v>
      </c>
      <c r="I29" s="99">
        <v>18052.7</v>
      </c>
      <c r="J29" s="99">
        <v>18052.7</v>
      </c>
      <c r="K29" s="99">
        <v>18052.7</v>
      </c>
      <c r="L29" s="99">
        <v>18052.7</v>
      </c>
      <c r="M29" s="99">
        <v>18052.7</v>
      </c>
      <c r="N29" s="99">
        <f t="shared" si="6"/>
        <v>144421.6</v>
      </c>
      <c r="O29" s="103"/>
    </row>
    <row r="30" spans="1:15" x14ac:dyDescent="0.25">
      <c r="A30" s="396"/>
      <c r="B30" s="402"/>
      <c r="C30" s="316" t="s">
        <v>4</v>
      </c>
      <c r="D30" s="316">
        <v>835</v>
      </c>
      <c r="E30" s="315" t="s">
        <v>178</v>
      </c>
      <c r="F30" s="317">
        <v>573496</v>
      </c>
      <c r="G30" s="317">
        <v>613496</v>
      </c>
      <c r="H30" s="317">
        <v>613496</v>
      </c>
      <c r="I30" s="317">
        <v>613496</v>
      </c>
      <c r="J30" s="317">
        <v>613496</v>
      </c>
      <c r="K30" s="317">
        <v>613496</v>
      </c>
      <c r="L30" s="317">
        <v>613496</v>
      </c>
      <c r="M30" s="317">
        <v>613496</v>
      </c>
      <c r="N30" s="317">
        <f t="shared" si="6"/>
        <v>4867968</v>
      </c>
      <c r="O30" s="103"/>
    </row>
    <row r="31" spans="1:15" x14ac:dyDescent="0.25">
      <c r="A31" s="396"/>
      <c r="B31" s="402"/>
      <c r="C31" s="98" t="s">
        <v>4</v>
      </c>
      <c r="D31" s="98">
        <v>835</v>
      </c>
      <c r="E31" s="97" t="s">
        <v>179</v>
      </c>
      <c r="F31" s="99">
        <v>30087.1</v>
      </c>
      <c r="G31" s="99">
        <v>30087.1</v>
      </c>
      <c r="H31" s="99">
        <v>30087.1</v>
      </c>
      <c r="I31" s="99">
        <v>30087.1</v>
      </c>
      <c r="J31" s="99">
        <v>30087.1</v>
      </c>
      <c r="K31" s="99">
        <v>30087.1</v>
      </c>
      <c r="L31" s="99">
        <v>30087.1</v>
      </c>
      <c r="M31" s="99">
        <v>30087.1</v>
      </c>
      <c r="N31" s="99">
        <f t="shared" si="6"/>
        <v>240696.80000000002</v>
      </c>
      <c r="O31" s="103"/>
    </row>
    <row r="32" spans="1:15" x14ac:dyDescent="0.25">
      <c r="A32" s="396"/>
      <c r="B32" s="402"/>
      <c r="C32" s="316" t="s">
        <v>4</v>
      </c>
      <c r="D32" s="316">
        <v>835</v>
      </c>
      <c r="E32" s="315" t="s">
        <v>180</v>
      </c>
      <c r="F32" s="317">
        <v>1796053</v>
      </c>
      <c r="G32" s="317">
        <v>1821053</v>
      </c>
      <c r="H32" s="317">
        <v>1821053</v>
      </c>
      <c r="I32" s="317">
        <v>1821053</v>
      </c>
      <c r="J32" s="317">
        <v>1821053</v>
      </c>
      <c r="K32" s="317">
        <v>1821053</v>
      </c>
      <c r="L32" s="317">
        <v>1821053</v>
      </c>
      <c r="M32" s="317">
        <v>1821053</v>
      </c>
      <c r="N32" s="317">
        <f t="shared" si="6"/>
        <v>14543424</v>
      </c>
      <c r="O32" s="103"/>
    </row>
    <row r="33" spans="1:15" x14ac:dyDescent="0.25">
      <c r="A33" s="396"/>
      <c r="B33" s="402"/>
      <c r="C33" s="98" t="s">
        <v>3</v>
      </c>
      <c r="D33" s="98">
        <v>891</v>
      </c>
      <c r="E33" s="97" t="s">
        <v>180</v>
      </c>
      <c r="F33" s="99">
        <v>71014.5</v>
      </c>
      <c r="G33" s="99">
        <v>71377.8</v>
      </c>
      <c r="H33" s="99">
        <v>74469.600000000006</v>
      </c>
      <c r="I33" s="99">
        <v>74469.600000000006</v>
      </c>
      <c r="J33" s="99">
        <v>74469.600000000006</v>
      </c>
      <c r="K33" s="99">
        <v>74469.600000000006</v>
      </c>
      <c r="L33" s="99">
        <v>74469.600000000006</v>
      </c>
      <c r="M33" s="99">
        <v>74469.600000000006</v>
      </c>
      <c r="N33" s="99">
        <f t="shared" si="6"/>
        <v>589209.89999999991</v>
      </c>
      <c r="O33" s="103"/>
    </row>
    <row r="34" spans="1:15" x14ac:dyDescent="0.25">
      <c r="A34" s="396"/>
      <c r="B34" s="402"/>
      <c r="C34" s="98" t="s">
        <v>4</v>
      </c>
      <c r="D34" s="98">
        <v>835</v>
      </c>
      <c r="E34" s="97" t="s">
        <v>181</v>
      </c>
      <c r="F34" s="102">
        <v>100</v>
      </c>
      <c r="G34" s="102">
        <v>100</v>
      </c>
      <c r="H34" s="102">
        <v>100</v>
      </c>
      <c r="I34" s="102">
        <v>100</v>
      </c>
      <c r="J34" s="102">
        <v>100</v>
      </c>
      <c r="K34" s="102">
        <v>100</v>
      </c>
      <c r="L34" s="102">
        <v>100</v>
      </c>
      <c r="M34" s="102">
        <v>100</v>
      </c>
      <c r="N34" s="99">
        <f t="shared" si="6"/>
        <v>800</v>
      </c>
      <c r="O34" s="103"/>
    </row>
    <row r="35" spans="1:15" x14ac:dyDescent="0.25">
      <c r="A35" s="396"/>
      <c r="B35" s="402"/>
      <c r="C35" s="98" t="s">
        <v>4</v>
      </c>
      <c r="D35" s="98">
        <v>835</v>
      </c>
      <c r="E35" s="97" t="s">
        <v>182</v>
      </c>
      <c r="F35" s="99">
        <v>27255.5</v>
      </c>
      <c r="G35" s="99">
        <v>27255.5</v>
      </c>
      <c r="H35" s="99">
        <v>27255.5</v>
      </c>
      <c r="I35" s="99">
        <v>27255.5</v>
      </c>
      <c r="J35" s="99">
        <v>27255.5</v>
      </c>
      <c r="K35" s="99">
        <v>27255.5</v>
      </c>
      <c r="L35" s="99">
        <v>27255.5</v>
      </c>
      <c r="M35" s="99">
        <v>27255.5</v>
      </c>
      <c r="N35" s="99">
        <f t="shared" si="6"/>
        <v>218044</v>
      </c>
      <c r="O35" s="103"/>
    </row>
    <row r="36" spans="1:15" x14ac:dyDescent="0.25">
      <c r="A36" s="396"/>
      <c r="B36" s="402"/>
      <c r="C36" s="98" t="s">
        <v>3</v>
      </c>
      <c r="D36" s="98">
        <v>891</v>
      </c>
      <c r="E36" s="97" t="s">
        <v>182</v>
      </c>
      <c r="F36" s="99">
        <v>540</v>
      </c>
      <c r="G36" s="99">
        <v>540</v>
      </c>
      <c r="H36" s="99">
        <v>540</v>
      </c>
      <c r="I36" s="99">
        <v>540</v>
      </c>
      <c r="J36" s="99">
        <v>540</v>
      </c>
      <c r="K36" s="99">
        <v>540</v>
      </c>
      <c r="L36" s="99">
        <v>540</v>
      </c>
      <c r="M36" s="99">
        <v>540</v>
      </c>
      <c r="N36" s="99">
        <f t="shared" si="6"/>
        <v>4320</v>
      </c>
      <c r="O36" s="103"/>
    </row>
    <row r="37" spans="1:15" x14ac:dyDescent="0.25">
      <c r="A37" s="396"/>
      <c r="B37" s="402"/>
      <c r="C37" s="98" t="s">
        <v>4</v>
      </c>
      <c r="D37" s="98">
        <v>835</v>
      </c>
      <c r="E37" s="97" t="s">
        <v>183</v>
      </c>
      <c r="F37" s="99">
        <v>20000</v>
      </c>
      <c r="G37" s="99">
        <v>20000</v>
      </c>
      <c r="H37" s="99">
        <v>20000</v>
      </c>
      <c r="I37" s="99">
        <v>20000</v>
      </c>
      <c r="J37" s="99">
        <v>20000</v>
      </c>
      <c r="K37" s="99">
        <v>20000</v>
      </c>
      <c r="L37" s="99">
        <v>20000</v>
      </c>
      <c r="M37" s="99">
        <v>20000</v>
      </c>
      <c r="N37" s="99">
        <f t="shared" si="6"/>
        <v>160000</v>
      </c>
      <c r="O37" s="103"/>
    </row>
    <row r="38" spans="1:15" x14ac:dyDescent="0.25">
      <c r="A38" s="396"/>
      <c r="B38" s="402"/>
      <c r="C38" s="98" t="s">
        <v>4</v>
      </c>
      <c r="D38" s="98">
        <v>835</v>
      </c>
      <c r="E38" s="97" t="s">
        <v>184</v>
      </c>
      <c r="F38" s="99">
        <v>180</v>
      </c>
      <c r="G38" s="99">
        <v>180</v>
      </c>
      <c r="H38" s="99">
        <v>180</v>
      </c>
      <c r="I38" s="99">
        <v>180</v>
      </c>
      <c r="J38" s="99">
        <v>180</v>
      </c>
      <c r="K38" s="99">
        <v>180</v>
      </c>
      <c r="L38" s="99">
        <v>180</v>
      </c>
      <c r="M38" s="99">
        <v>180</v>
      </c>
      <c r="N38" s="99">
        <f t="shared" si="6"/>
        <v>1440</v>
      </c>
      <c r="O38" s="103"/>
    </row>
    <row r="39" spans="1:15" x14ac:dyDescent="0.25">
      <c r="A39" s="396"/>
      <c r="B39" s="402"/>
      <c r="C39" s="98" t="s">
        <v>4</v>
      </c>
      <c r="D39" s="98">
        <v>835</v>
      </c>
      <c r="E39" s="97" t="s">
        <v>185</v>
      </c>
      <c r="F39" s="99">
        <v>5014.6000000000004</v>
      </c>
      <c r="G39" s="99">
        <v>5014.6000000000004</v>
      </c>
      <c r="H39" s="99">
        <v>5014.6000000000004</v>
      </c>
      <c r="I39" s="99">
        <v>5014.6000000000004</v>
      </c>
      <c r="J39" s="99">
        <v>5014.6000000000004</v>
      </c>
      <c r="K39" s="99">
        <v>5014.6000000000004</v>
      </c>
      <c r="L39" s="99">
        <v>5014.6000000000004</v>
      </c>
      <c r="M39" s="99">
        <v>5014.6000000000004</v>
      </c>
      <c r="N39" s="99">
        <f t="shared" si="6"/>
        <v>40116.799999999996</v>
      </c>
      <c r="O39" s="103"/>
    </row>
    <row r="40" spans="1:15" x14ac:dyDescent="0.25">
      <c r="A40" s="396"/>
      <c r="B40" s="402"/>
      <c r="C40" s="98" t="s">
        <v>4</v>
      </c>
      <c r="D40" s="98">
        <v>835</v>
      </c>
      <c r="E40" s="97" t="s">
        <v>186</v>
      </c>
      <c r="F40" s="99">
        <v>20850</v>
      </c>
      <c r="G40" s="99">
        <v>20850</v>
      </c>
      <c r="H40" s="99">
        <v>20850</v>
      </c>
      <c r="I40" s="99">
        <v>20850</v>
      </c>
      <c r="J40" s="99">
        <v>20850</v>
      </c>
      <c r="K40" s="99">
        <v>20850</v>
      </c>
      <c r="L40" s="99">
        <v>20850</v>
      </c>
      <c r="M40" s="99">
        <v>20850</v>
      </c>
      <c r="N40" s="99">
        <f t="shared" si="6"/>
        <v>166800</v>
      </c>
      <c r="O40" s="103"/>
    </row>
    <row r="41" spans="1:15" x14ac:dyDescent="0.25">
      <c r="A41" s="396"/>
      <c r="B41" s="402"/>
      <c r="C41" s="98" t="s">
        <v>4</v>
      </c>
      <c r="D41" s="98">
        <v>835</v>
      </c>
      <c r="E41" s="97" t="s">
        <v>187</v>
      </c>
      <c r="F41" s="99">
        <v>45975.5</v>
      </c>
      <c r="G41" s="99">
        <v>45975.5</v>
      </c>
      <c r="H41" s="99">
        <v>45975.5</v>
      </c>
      <c r="I41" s="99">
        <v>45975.5</v>
      </c>
      <c r="J41" s="99">
        <v>45975.5</v>
      </c>
      <c r="K41" s="99">
        <v>45975.5</v>
      </c>
      <c r="L41" s="99">
        <v>45975.5</v>
      </c>
      <c r="M41" s="99">
        <v>45975.5</v>
      </c>
      <c r="N41" s="99">
        <f t="shared" si="6"/>
        <v>367804</v>
      </c>
      <c r="O41" s="103"/>
    </row>
    <row r="42" spans="1:15" x14ac:dyDescent="0.25">
      <c r="A42" s="396"/>
      <c r="B42" s="402"/>
      <c r="C42" s="98" t="s">
        <v>4</v>
      </c>
      <c r="D42" s="98">
        <v>835</v>
      </c>
      <c r="E42" s="97" t="s">
        <v>188</v>
      </c>
      <c r="F42" s="99">
        <v>3362.1</v>
      </c>
      <c r="G42" s="99">
        <v>5201.8999999999996</v>
      </c>
      <c r="H42" s="99">
        <v>7041.7</v>
      </c>
      <c r="I42" s="99">
        <v>7041.7</v>
      </c>
      <c r="J42" s="99">
        <v>7041.7</v>
      </c>
      <c r="K42" s="99">
        <v>7041.7</v>
      </c>
      <c r="L42" s="99">
        <v>7041.7</v>
      </c>
      <c r="M42" s="99">
        <v>7041.7</v>
      </c>
      <c r="N42" s="99">
        <f t="shared" si="6"/>
        <v>50814.2</v>
      </c>
      <c r="O42" s="103"/>
    </row>
    <row r="43" spans="1:15" x14ac:dyDescent="0.25">
      <c r="A43" s="396"/>
      <c r="B43" s="402"/>
      <c r="C43" s="98" t="s">
        <v>4</v>
      </c>
      <c r="D43" s="98">
        <v>835</v>
      </c>
      <c r="E43" s="97" t="s">
        <v>189</v>
      </c>
      <c r="F43" s="102">
        <v>40.799999999999997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99">
        <f t="shared" si="6"/>
        <v>40.799999999999997</v>
      </c>
      <c r="O43" s="103"/>
    </row>
    <row r="44" spans="1:15" x14ac:dyDescent="0.25">
      <c r="A44" s="396"/>
      <c r="B44" s="402"/>
      <c r="C44" s="98" t="s">
        <v>4</v>
      </c>
      <c r="D44" s="98">
        <v>835</v>
      </c>
      <c r="E44" s="97" t="s">
        <v>190</v>
      </c>
      <c r="F44" s="102">
        <v>10.199999999999999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99">
        <f t="shared" si="6"/>
        <v>10.199999999999999</v>
      </c>
      <c r="O44" s="103"/>
    </row>
    <row r="45" spans="1:15" x14ac:dyDescent="0.25">
      <c r="A45" s="396"/>
      <c r="B45" s="402"/>
      <c r="C45" s="98" t="s">
        <v>4</v>
      </c>
      <c r="D45" s="98">
        <v>835</v>
      </c>
      <c r="E45" s="97" t="s">
        <v>191</v>
      </c>
      <c r="F45" s="102">
        <v>0</v>
      </c>
      <c r="G45" s="102">
        <v>224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99">
        <f t="shared" si="6"/>
        <v>224</v>
      </c>
      <c r="O45" s="103"/>
    </row>
    <row r="46" spans="1:15" x14ac:dyDescent="0.25">
      <c r="A46" s="396"/>
      <c r="B46" s="402"/>
      <c r="C46" s="98" t="s">
        <v>4</v>
      </c>
      <c r="D46" s="98">
        <v>835</v>
      </c>
      <c r="E46" s="97" t="s">
        <v>192</v>
      </c>
      <c r="F46" s="102">
        <v>0</v>
      </c>
      <c r="G46" s="102">
        <v>525.29999999999995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9">
        <f t="shared" si="6"/>
        <v>525.29999999999995</v>
      </c>
      <c r="O46" s="103"/>
    </row>
    <row r="47" spans="1:15" x14ac:dyDescent="0.25">
      <c r="A47" s="396"/>
      <c r="B47" s="402"/>
      <c r="C47" s="98" t="s">
        <v>4</v>
      </c>
      <c r="D47" s="98">
        <v>835</v>
      </c>
      <c r="E47" s="97" t="s">
        <v>193</v>
      </c>
      <c r="F47" s="102">
        <v>5100</v>
      </c>
      <c r="G47" s="102">
        <v>5100</v>
      </c>
      <c r="H47" s="102">
        <v>5100</v>
      </c>
      <c r="I47" s="102">
        <v>5100</v>
      </c>
      <c r="J47" s="102">
        <v>5100</v>
      </c>
      <c r="K47" s="102">
        <v>5100</v>
      </c>
      <c r="L47" s="102">
        <v>5100</v>
      </c>
      <c r="M47" s="102">
        <v>5100</v>
      </c>
      <c r="N47" s="99">
        <f t="shared" si="6"/>
        <v>40800</v>
      </c>
      <c r="O47" s="103"/>
    </row>
    <row r="48" spans="1:15" x14ac:dyDescent="0.25">
      <c r="A48" s="396"/>
      <c r="B48" s="402"/>
      <c r="C48" s="316" t="s">
        <v>4</v>
      </c>
      <c r="D48" s="316">
        <v>835</v>
      </c>
      <c r="E48" s="315" t="s">
        <v>1143</v>
      </c>
      <c r="F48" s="318">
        <v>215000</v>
      </c>
      <c r="G48" s="318">
        <v>0</v>
      </c>
      <c r="H48" s="318">
        <v>0</v>
      </c>
      <c r="I48" s="318">
        <v>0</v>
      </c>
      <c r="J48" s="318">
        <v>0</v>
      </c>
      <c r="K48" s="318">
        <v>0</v>
      </c>
      <c r="L48" s="318">
        <v>0</v>
      </c>
      <c r="M48" s="318">
        <v>0</v>
      </c>
      <c r="N48" s="317">
        <f t="shared" si="6"/>
        <v>215000</v>
      </c>
      <c r="O48" s="103"/>
    </row>
    <row r="49" spans="1:15" x14ac:dyDescent="0.25">
      <c r="A49" s="396"/>
      <c r="B49" s="402"/>
      <c r="C49" s="316" t="s">
        <v>4</v>
      </c>
      <c r="D49" s="316">
        <v>835</v>
      </c>
      <c r="E49" s="315" t="s">
        <v>1144</v>
      </c>
      <c r="F49" s="318">
        <v>47419</v>
      </c>
      <c r="G49" s="318">
        <v>0</v>
      </c>
      <c r="H49" s="318">
        <v>0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7">
        <f t="shared" si="6"/>
        <v>47419</v>
      </c>
      <c r="O49" s="103"/>
    </row>
    <row r="50" spans="1:15" x14ac:dyDescent="0.25">
      <c r="A50" s="396"/>
      <c r="B50" s="402"/>
      <c r="C50" s="316" t="s">
        <v>4</v>
      </c>
      <c r="D50" s="316">
        <v>835</v>
      </c>
      <c r="E50" s="315" t="s">
        <v>1145</v>
      </c>
      <c r="F50" s="318">
        <v>34450</v>
      </c>
      <c r="G50" s="318">
        <v>0</v>
      </c>
      <c r="H50" s="318">
        <v>0</v>
      </c>
      <c r="I50" s="318">
        <v>0</v>
      </c>
      <c r="J50" s="318">
        <v>0</v>
      </c>
      <c r="K50" s="318">
        <v>0</v>
      </c>
      <c r="L50" s="318">
        <v>0</v>
      </c>
      <c r="M50" s="318">
        <v>0</v>
      </c>
      <c r="N50" s="317">
        <f t="shared" si="6"/>
        <v>34450</v>
      </c>
      <c r="O50" s="103"/>
    </row>
    <row r="51" spans="1:15" x14ac:dyDescent="0.25">
      <c r="A51" s="396"/>
      <c r="B51" s="402"/>
      <c r="C51" s="316" t="s">
        <v>4</v>
      </c>
      <c r="D51" s="316">
        <v>835</v>
      </c>
      <c r="E51" s="315" t="s">
        <v>1146</v>
      </c>
      <c r="F51" s="318">
        <v>40550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7">
        <f t="shared" si="6"/>
        <v>40550</v>
      </c>
      <c r="O51" s="103"/>
    </row>
    <row r="52" spans="1:15" x14ac:dyDescent="0.25">
      <c r="A52" s="396"/>
      <c r="B52" s="402"/>
      <c r="C52" s="98" t="s">
        <v>4</v>
      </c>
      <c r="D52" s="98">
        <v>835</v>
      </c>
      <c r="E52" s="97" t="s">
        <v>194</v>
      </c>
      <c r="F52" s="102">
        <v>20406.7</v>
      </c>
      <c r="G52" s="102">
        <v>20373.7</v>
      </c>
      <c r="H52" s="102">
        <v>20339.3</v>
      </c>
      <c r="I52" s="102">
        <v>20339.3</v>
      </c>
      <c r="J52" s="102">
        <v>20339.3</v>
      </c>
      <c r="K52" s="102">
        <v>20339.3</v>
      </c>
      <c r="L52" s="102">
        <v>20339.3</v>
      </c>
      <c r="M52" s="102">
        <v>20339.3</v>
      </c>
      <c r="N52" s="99">
        <f t="shared" si="6"/>
        <v>162816.20000000001</v>
      </c>
      <c r="O52" s="103"/>
    </row>
    <row r="53" spans="1:15" x14ac:dyDescent="0.25">
      <c r="A53" s="396"/>
      <c r="B53" s="402"/>
      <c r="C53" s="98" t="s">
        <v>4</v>
      </c>
      <c r="D53" s="98">
        <v>835</v>
      </c>
      <c r="E53" s="97" t="s">
        <v>195</v>
      </c>
      <c r="F53" s="102">
        <v>1032.8</v>
      </c>
      <c r="G53" s="102">
        <v>1079.9000000000001</v>
      </c>
      <c r="H53" s="102">
        <v>1159.8</v>
      </c>
      <c r="I53" s="102">
        <v>1159.8</v>
      </c>
      <c r="J53" s="102">
        <v>1159.8</v>
      </c>
      <c r="K53" s="102">
        <v>1159.8</v>
      </c>
      <c r="L53" s="102">
        <v>1159.8</v>
      </c>
      <c r="M53" s="102">
        <v>1159.8</v>
      </c>
      <c r="N53" s="99">
        <f t="shared" si="6"/>
        <v>9071.5</v>
      </c>
      <c r="O53" s="103"/>
    </row>
    <row r="54" spans="1:15" x14ac:dyDescent="0.25">
      <c r="A54" s="396"/>
      <c r="B54" s="402"/>
      <c r="C54" s="98" t="s">
        <v>4</v>
      </c>
      <c r="D54" s="98">
        <v>835</v>
      </c>
      <c r="E54" s="97" t="s">
        <v>196</v>
      </c>
      <c r="F54" s="102">
        <v>921.6</v>
      </c>
      <c r="G54" s="102">
        <v>959.4</v>
      </c>
      <c r="H54" s="102">
        <v>998.8</v>
      </c>
      <c r="I54" s="102">
        <v>998.8</v>
      </c>
      <c r="J54" s="102">
        <v>998.8</v>
      </c>
      <c r="K54" s="102">
        <v>998.8</v>
      </c>
      <c r="L54" s="102">
        <v>998.8</v>
      </c>
      <c r="M54" s="102">
        <v>998.8</v>
      </c>
      <c r="N54" s="99">
        <f t="shared" si="6"/>
        <v>7873.8</v>
      </c>
      <c r="O54" s="103"/>
    </row>
    <row r="55" spans="1:15" x14ac:dyDescent="0.25">
      <c r="A55" s="396"/>
      <c r="B55" s="402"/>
      <c r="C55" s="316" t="s">
        <v>4</v>
      </c>
      <c r="D55" s="316">
        <v>835</v>
      </c>
      <c r="E55" s="315" t="s">
        <v>1147</v>
      </c>
      <c r="F55" s="318">
        <v>769.5</v>
      </c>
      <c r="G55" s="318">
        <v>0</v>
      </c>
      <c r="H55" s="318">
        <v>0</v>
      </c>
      <c r="I55" s="318">
        <v>0</v>
      </c>
      <c r="J55" s="318">
        <v>0</v>
      </c>
      <c r="K55" s="318">
        <v>0</v>
      </c>
      <c r="L55" s="318">
        <v>0</v>
      </c>
      <c r="M55" s="318">
        <v>0</v>
      </c>
      <c r="N55" s="317">
        <f t="shared" si="6"/>
        <v>769.5</v>
      </c>
      <c r="O55" s="103"/>
    </row>
    <row r="56" spans="1:15" x14ac:dyDescent="0.25">
      <c r="A56" s="396"/>
      <c r="B56" s="402"/>
      <c r="C56" s="98" t="s">
        <v>4</v>
      </c>
      <c r="D56" s="98">
        <v>835</v>
      </c>
      <c r="E56" s="97" t="s">
        <v>197</v>
      </c>
      <c r="F56" s="99">
        <v>174598</v>
      </c>
      <c r="G56" s="99">
        <v>181582.3</v>
      </c>
      <c r="H56" s="99">
        <v>188841.9</v>
      </c>
      <c r="I56" s="99">
        <v>188841.9</v>
      </c>
      <c r="J56" s="99">
        <v>188841.9</v>
      </c>
      <c r="K56" s="99">
        <v>188841.9</v>
      </c>
      <c r="L56" s="99">
        <v>188841.9</v>
      </c>
      <c r="M56" s="99">
        <v>188841.9</v>
      </c>
      <c r="N56" s="99">
        <f t="shared" si="6"/>
        <v>1489231.7</v>
      </c>
      <c r="O56" s="103"/>
    </row>
    <row r="57" spans="1:15" x14ac:dyDescent="0.25">
      <c r="A57" s="396"/>
      <c r="B57" s="402"/>
      <c r="C57" s="98" t="s">
        <v>4</v>
      </c>
      <c r="D57" s="98">
        <v>835</v>
      </c>
      <c r="E57" s="97" t="s">
        <v>198</v>
      </c>
      <c r="F57" s="99">
        <v>117</v>
      </c>
      <c r="G57" s="99">
        <v>120</v>
      </c>
      <c r="H57" s="99">
        <v>123.2</v>
      </c>
      <c r="I57" s="99">
        <v>123.2</v>
      </c>
      <c r="J57" s="99">
        <v>123.2</v>
      </c>
      <c r="K57" s="99">
        <v>123.2</v>
      </c>
      <c r="L57" s="99">
        <v>123.2</v>
      </c>
      <c r="M57" s="99">
        <v>123.2</v>
      </c>
      <c r="N57" s="99">
        <f t="shared" si="6"/>
        <v>976.2</v>
      </c>
      <c r="O57" s="103"/>
    </row>
    <row r="58" spans="1:15" x14ac:dyDescent="0.25">
      <c r="A58" s="396"/>
      <c r="B58" s="402"/>
      <c r="C58" s="98" t="s">
        <v>4</v>
      </c>
      <c r="D58" s="98">
        <v>835</v>
      </c>
      <c r="E58" s="97" t="s">
        <v>199</v>
      </c>
      <c r="F58" s="99">
        <v>1572331.2</v>
      </c>
      <c r="G58" s="99">
        <v>1572118.7</v>
      </c>
      <c r="H58" s="99">
        <v>1572042.7</v>
      </c>
      <c r="I58" s="99">
        <v>1572042.7</v>
      </c>
      <c r="J58" s="99">
        <v>1572042.7</v>
      </c>
      <c r="K58" s="99">
        <v>1572042.7</v>
      </c>
      <c r="L58" s="99">
        <v>1572042.7</v>
      </c>
      <c r="M58" s="99">
        <v>1572042.7</v>
      </c>
      <c r="N58" s="99">
        <f t="shared" si="6"/>
        <v>12576706.099999998</v>
      </c>
      <c r="O58" s="103"/>
    </row>
    <row r="59" spans="1:15" ht="16.5" customHeight="1" x14ac:dyDescent="0.25">
      <c r="A59" s="396"/>
      <c r="B59" s="402"/>
      <c r="C59" s="316" t="s">
        <v>4</v>
      </c>
      <c r="D59" s="316">
        <v>835</v>
      </c>
      <c r="E59" s="315" t="s">
        <v>1148</v>
      </c>
      <c r="F59" s="317">
        <v>1585.5</v>
      </c>
      <c r="G59" s="317">
        <v>0</v>
      </c>
      <c r="H59" s="317">
        <v>0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f t="shared" si="6"/>
        <v>1585.5</v>
      </c>
      <c r="O59" s="103"/>
    </row>
    <row r="60" spans="1:15" x14ac:dyDescent="0.25">
      <c r="A60" s="396"/>
      <c r="B60" s="402"/>
      <c r="C60" s="98" t="s">
        <v>4</v>
      </c>
      <c r="D60" s="98">
        <v>835</v>
      </c>
      <c r="E60" s="97" t="s">
        <v>203</v>
      </c>
      <c r="F60" s="99">
        <v>60.4</v>
      </c>
      <c r="G60" s="99">
        <v>60.4</v>
      </c>
      <c r="H60" s="99">
        <v>60.4</v>
      </c>
      <c r="I60" s="99">
        <v>60.4</v>
      </c>
      <c r="J60" s="99">
        <v>60.4</v>
      </c>
      <c r="K60" s="99">
        <v>60.4</v>
      </c>
      <c r="L60" s="99">
        <v>60.4</v>
      </c>
      <c r="M60" s="99">
        <v>60.4</v>
      </c>
      <c r="N60" s="99">
        <f t="shared" si="6"/>
        <v>483.19999999999993</v>
      </c>
      <c r="O60" s="103"/>
    </row>
    <row r="61" spans="1:15" x14ac:dyDescent="0.25">
      <c r="A61" s="396"/>
      <c r="B61" s="402"/>
      <c r="C61" s="316" t="s">
        <v>4</v>
      </c>
      <c r="D61" s="316">
        <v>835</v>
      </c>
      <c r="E61" s="315" t="s">
        <v>1149</v>
      </c>
      <c r="F61" s="317">
        <v>19240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f t="shared" si="6"/>
        <v>19240</v>
      </c>
      <c r="O61" s="103"/>
    </row>
    <row r="62" spans="1:15" x14ac:dyDescent="0.25">
      <c r="A62" s="396"/>
      <c r="B62" s="402"/>
      <c r="C62" s="98" t="s">
        <v>4</v>
      </c>
      <c r="D62" s="98">
        <v>835</v>
      </c>
      <c r="E62" s="97" t="s">
        <v>205</v>
      </c>
      <c r="F62" s="99">
        <v>819069.1</v>
      </c>
      <c r="G62" s="99">
        <v>819069.1</v>
      </c>
      <c r="H62" s="99">
        <v>809200.8</v>
      </c>
      <c r="I62" s="99">
        <v>809200.8</v>
      </c>
      <c r="J62" s="99">
        <v>809200.8</v>
      </c>
      <c r="K62" s="99">
        <v>809200.8</v>
      </c>
      <c r="L62" s="99">
        <v>809200.8</v>
      </c>
      <c r="M62" s="99">
        <v>809200.8</v>
      </c>
      <c r="N62" s="99">
        <f t="shared" si="6"/>
        <v>6493342.9999999991</v>
      </c>
      <c r="O62" s="103"/>
    </row>
    <row r="63" spans="1:15" x14ac:dyDescent="0.25">
      <c r="A63" s="396"/>
      <c r="B63" s="402"/>
      <c r="C63" s="98" t="s">
        <v>4</v>
      </c>
      <c r="D63" s="98">
        <v>835</v>
      </c>
      <c r="E63" s="97" t="s">
        <v>204</v>
      </c>
      <c r="F63" s="99">
        <v>57369.4</v>
      </c>
      <c r="G63" s="99">
        <v>61381.9</v>
      </c>
      <c r="H63" s="99">
        <v>63766</v>
      </c>
      <c r="I63" s="99">
        <v>63766</v>
      </c>
      <c r="J63" s="99">
        <v>63766</v>
      </c>
      <c r="K63" s="99">
        <v>63766</v>
      </c>
      <c r="L63" s="99">
        <v>63766</v>
      </c>
      <c r="M63" s="99">
        <v>63766</v>
      </c>
      <c r="N63" s="99">
        <f t="shared" si="6"/>
        <v>501347.30000000005</v>
      </c>
      <c r="O63" s="103"/>
    </row>
    <row r="64" spans="1:15" x14ac:dyDescent="0.25">
      <c r="A64" s="396"/>
      <c r="B64" s="402"/>
      <c r="C64" s="316" t="s">
        <v>4</v>
      </c>
      <c r="D64" s="316">
        <v>835</v>
      </c>
      <c r="E64" s="315" t="s">
        <v>1150</v>
      </c>
      <c r="F64" s="317">
        <v>2000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f t="shared" si="6"/>
        <v>2000</v>
      </c>
      <c r="O64" s="103"/>
    </row>
    <row r="65" spans="1:15" x14ac:dyDescent="0.25">
      <c r="A65" s="396"/>
      <c r="B65" s="402"/>
      <c r="C65" s="98" t="s">
        <v>4</v>
      </c>
      <c r="D65" s="98">
        <v>835</v>
      </c>
      <c r="E65" s="97" t="s">
        <v>200</v>
      </c>
      <c r="F65" s="99">
        <v>408960.8</v>
      </c>
      <c r="G65" s="99">
        <v>408960.8</v>
      </c>
      <c r="H65" s="99">
        <v>408960.8</v>
      </c>
      <c r="I65" s="99">
        <v>408960.8</v>
      </c>
      <c r="J65" s="99">
        <v>408960.8</v>
      </c>
      <c r="K65" s="99">
        <v>408960.8</v>
      </c>
      <c r="L65" s="99">
        <v>408960.8</v>
      </c>
      <c r="M65" s="99">
        <v>408960.8</v>
      </c>
      <c r="N65" s="99">
        <f t="shared" si="6"/>
        <v>3271686.3999999994</v>
      </c>
      <c r="O65" s="103"/>
    </row>
    <row r="66" spans="1:15" x14ac:dyDescent="0.25">
      <c r="A66" s="396"/>
      <c r="B66" s="402"/>
      <c r="C66" s="98" t="s">
        <v>4</v>
      </c>
      <c r="D66" s="98">
        <v>835</v>
      </c>
      <c r="E66" s="97" t="s">
        <v>202</v>
      </c>
      <c r="F66" s="99">
        <v>140</v>
      </c>
      <c r="G66" s="99">
        <v>140</v>
      </c>
      <c r="H66" s="99">
        <v>140</v>
      </c>
      <c r="I66" s="99">
        <v>140</v>
      </c>
      <c r="J66" s="99">
        <v>140</v>
      </c>
      <c r="K66" s="99">
        <v>140</v>
      </c>
      <c r="L66" s="99">
        <v>140</v>
      </c>
      <c r="M66" s="99">
        <v>140</v>
      </c>
      <c r="N66" s="99">
        <f t="shared" si="6"/>
        <v>1120</v>
      </c>
      <c r="O66" s="103"/>
    </row>
    <row r="67" spans="1:15" x14ac:dyDescent="0.25">
      <c r="A67" s="396" t="s">
        <v>610</v>
      </c>
      <c r="B67" s="434" t="s">
        <v>243</v>
      </c>
      <c r="C67" s="95" t="s">
        <v>163</v>
      </c>
      <c r="D67" s="95" t="s">
        <v>161</v>
      </c>
      <c r="E67" s="95" t="s">
        <v>161</v>
      </c>
      <c r="F67" s="96">
        <f>F68</f>
        <v>2851250.1</v>
      </c>
      <c r="G67" s="96">
        <f t="shared" ref="G67:M67" si="10">G68</f>
        <v>2850934.1</v>
      </c>
      <c r="H67" s="96">
        <f t="shared" si="10"/>
        <v>2850934.1</v>
      </c>
      <c r="I67" s="96">
        <f t="shared" si="10"/>
        <v>2850934.1</v>
      </c>
      <c r="J67" s="96">
        <f t="shared" si="10"/>
        <v>2850934.1</v>
      </c>
      <c r="K67" s="96">
        <f t="shared" si="10"/>
        <v>2850934.1</v>
      </c>
      <c r="L67" s="96">
        <f t="shared" si="10"/>
        <v>2850934.1</v>
      </c>
      <c r="M67" s="96">
        <f t="shared" si="10"/>
        <v>2850934.1</v>
      </c>
      <c r="N67" s="104">
        <f t="shared" si="6"/>
        <v>22807788.800000004</v>
      </c>
      <c r="O67" s="106" t="s">
        <v>1</v>
      </c>
    </row>
    <row r="68" spans="1:15" x14ac:dyDescent="0.25">
      <c r="A68" s="396"/>
      <c r="B68" s="435"/>
      <c r="C68" s="98" t="s">
        <v>4</v>
      </c>
      <c r="D68" s="98">
        <v>835</v>
      </c>
      <c r="E68" s="98" t="s">
        <v>161</v>
      </c>
      <c r="F68" s="99">
        <f t="shared" ref="F68:M68" si="11">F72+F73+F76+F70+F71+F69+F74+F75+F77</f>
        <v>2851250.1</v>
      </c>
      <c r="G68" s="99">
        <f t="shared" si="11"/>
        <v>2850934.1</v>
      </c>
      <c r="H68" s="99">
        <f t="shared" si="11"/>
        <v>2850934.1</v>
      </c>
      <c r="I68" s="99">
        <f t="shared" si="11"/>
        <v>2850934.1</v>
      </c>
      <c r="J68" s="99">
        <f t="shared" si="11"/>
        <v>2850934.1</v>
      </c>
      <c r="K68" s="99">
        <f t="shared" si="11"/>
        <v>2850934.1</v>
      </c>
      <c r="L68" s="99">
        <f t="shared" si="11"/>
        <v>2850934.1</v>
      </c>
      <c r="M68" s="99">
        <f t="shared" si="11"/>
        <v>2850934.1</v>
      </c>
      <c r="N68" s="105">
        <f t="shared" si="6"/>
        <v>22807788.800000004</v>
      </c>
      <c r="O68" s="441"/>
    </row>
    <row r="69" spans="1:15" x14ac:dyDescent="0.25">
      <c r="A69" s="396"/>
      <c r="B69" s="435"/>
      <c r="C69" s="98" t="s">
        <v>4</v>
      </c>
      <c r="D69" s="98">
        <v>835</v>
      </c>
      <c r="E69" s="97" t="s">
        <v>207</v>
      </c>
      <c r="F69" s="102">
        <v>279</v>
      </c>
      <c r="G69" s="102">
        <v>279</v>
      </c>
      <c r="H69" s="102">
        <v>279</v>
      </c>
      <c r="I69" s="102">
        <v>279</v>
      </c>
      <c r="J69" s="102">
        <v>279</v>
      </c>
      <c r="K69" s="102">
        <v>279</v>
      </c>
      <c r="L69" s="102">
        <v>279</v>
      </c>
      <c r="M69" s="102">
        <v>279</v>
      </c>
      <c r="N69" s="105">
        <f t="shared" si="6"/>
        <v>2232</v>
      </c>
      <c r="O69" s="441"/>
    </row>
    <row r="70" spans="1:15" ht="15" customHeight="1" x14ac:dyDescent="0.25">
      <c r="A70" s="396"/>
      <c r="B70" s="435"/>
      <c r="C70" s="98" t="s">
        <v>4</v>
      </c>
      <c r="D70" s="98">
        <v>835</v>
      </c>
      <c r="E70" s="97" t="s">
        <v>208</v>
      </c>
      <c r="F70" s="102">
        <v>7688.6</v>
      </c>
      <c r="G70" s="102">
        <v>7688.6</v>
      </c>
      <c r="H70" s="102">
        <v>7688.6</v>
      </c>
      <c r="I70" s="102">
        <v>7688.6</v>
      </c>
      <c r="J70" s="102">
        <v>7688.6</v>
      </c>
      <c r="K70" s="102">
        <v>7688.6</v>
      </c>
      <c r="L70" s="102">
        <v>7688.6</v>
      </c>
      <c r="M70" s="102">
        <v>7688.6</v>
      </c>
      <c r="N70" s="105">
        <f t="shared" si="6"/>
        <v>61508.799999999996</v>
      </c>
      <c r="O70" s="441"/>
    </row>
    <row r="71" spans="1:15" x14ac:dyDescent="0.25">
      <c r="A71" s="396"/>
      <c r="B71" s="435"/>
      <c r="C71" s="98" t="s">
        <v>4</v>
      </c>
      <c r="D71" s="98">
        <v>835</v>
      </c>
      <c r="E71" s="97" t="s">
        <v>209</v>
      </c>
      <c r="F71" s="102">
        <v>20</v>
      </c>
      <c r="G71" s="102">
        <v>20</v>
      </c>
      <c r="H71" s="102">
        <v>20</v>
      </c>
      <c r="I71" s="102">
        <v>20</v>
      </c>
      <c r="J71" s="102">
        <v>20</v>
      </c>
      <c r="K71" s="102">
        <v>20</v>
      </c>
      <c r="L71" s="102">
        <v>20</v>
      </c>
      <c r="M71" s="102">
        <v>20</v>
      </c>
      <c r="N71" s="105">
        <f t="shared" si="6"/>
        <v>160</v>
      </c>
      <c r="O71" s="441"/>
    </row>
    <row r="72" spans="1:15" x14ac:dyDescent="0.25">
      <c r="A72" s="396"/>
      <c r="B72" s="435"/>
      <c r="C72" s="98" t="s">
        <v>4</v>
      </c>
      <c r="D72" s="98">
        <v>835</v>
      </c>
      <c r="E72" s="97" t="s">
        <v>210</v>
      </c>
      <c r="F72" s="102">
        <v>2720368</v>
      </c>
      <c r="G72" s="102">
        <v>2720368</v>
      </c>
      <c r="H72" s="102">
        <v>2720368</v>
      </c>
      <c r="I72" s="102">
        <v>2720368</v>
      </c>
      <c r="J72" s="102">
        <v>2720368</v>
      </c>
      <c r="K72" s="102">
        <v>2720368</v>
      </c>
      <c r="L72" s="102">
        <v>2720368</v>
      </c>
      <c r="M72" s="102">
        <v>2720368</v>
      </c>
      <c r="N72" s="105">
        <f t="shared" si="6"/>
        <v>21762944</v>
      </c>
      <c r="O72" s="441"/>
    </row>
    <row r="73" spans="1:15" x14ac:dyDescent="0.25">
      <c r="A73" s="396"/>
      <c r="B73" s="435"/>
      <c r="C73" s="98" t="s">
        <v>4</v>
      </c>
      <c r="D73" s="98">
        <v>835</v>
      </c>
      <c r="E73" s="97" t="s">
        <v>211</v>
      </c>
      <c r="F73" s="102">
        <v>118051.1</v>
      </c>
      <c r="G73" s="102">
        <v>118051.1</v>
      </c>
      <c r="H73" s="102">
        <v>118051.1</v>
      </c>
      <c r="I73" s="102">
        <v>118051.1</v>
      </c>
      <c r="J73" s="102">
        <v>118051.1</v>
      </c>
      <c r="K73" s="102">
        <v>118051.1</v>
      </c>
      <c r="L73" s="102">
        <v>118051.1</v>
      </c>
      <c r="M73" s="102">
        <v>118051.1</v>
      </c>
      <c r="N73" s="105">
        <f t="shared" si="6"/>
        <v>944408.79999999993</v>
      </c>
      <c r="O73" s="441"/>
    </row>
    <row r="74" spans="1:15" x14ac:dyDescent="0.25">
      <c r="A74" s="396"/>
      <c r="B74" s="435"/>
      <c r="C74" s="316" t="s">
        <v>4</v>
      </c>
      <c r="D74" s="316">
        <v>835</v>
      </c>
      <c r="E74" s="315" t="s">
        <v>212</v>
      </c>
      <c r="F74" s="318">
        <v>1016</v>
      </c>
      <c r="G74" s="318">
        <v>700</v>
      </c>
      <c r="H74" s="318">
        <v>700</v>
      </c>
      <c r="I74" s="318">
        <v>700</v>
      </c>
      <c r="J74" s="318">
        <v>700</v>
      </c>
      <c r="K74" s="318">
        <v>700</v>
      </c>
      <c r="L74" s="318">
        <v>700</v>
      </c>
      <c r="M74" s="318">
        <v>700</v>
      </c>
      <c r="N74" s="319">
        <f t="shared" si="6"/>
        <v>5916</v>
      </c>
      <c r="O74" s="441"/>
    </row>
    <row r="75" spans="1:15" x14ac:dyDescent="0.25">
      <c r="A75" s="396"/>
      <c r="B75" s="435"/>
      <c r="C75" s="98" t="s">
        <v>4</v>
      </c>
      <c r="D75" s="98">
        <v>835</v>
      </c>
      <c r="E75" s="97" t="s">
        <v>213</v>
      </c>
      <c r="F75" s="102">
        <v>100</v>
      </c>
      <c r="G75" s="102">
        <v>100</v>
      </c>
      <c r="H75" s="102">
        <v>100</v>
      </c>
      <c r="I75" s="102">
        <v>100</v>
      </c>
      <c r="J75" s="102">
        <v>100</v>
      </c>
      <c r="K75" s="102">
        <v>100</v>
      </c>
      <c r="L75" s="102">
        <v>100</v>
      </c>
      <c r="M75" s="102">
        <v>100</v>
      </c>
      <c r="N75" s="105">
        <f t="shared" si="6"/>
        <v>800</v>
      </c>
      <c r="O75" s="441"/>
    </row>
    <row r="76" spans="1:15" x14ac:dyDescent="0.25">
      <c r="A76" s="396"/>
      <c r="B76" s="435"/>
      <c r="C76" s="98" t="s">
        <v>4</v>
      </c>
      <c r="D76" s="98" t="s">
        <v>656</v>
      </c>
      <c r="E76" s="97" t="s">
        <v>214</v>
      </c>
      <c r="F76" s="102">
        <v>160</v>
      </c>
      <c r="G76" s="102">
        <v>160</v>
      </c>
      <c r="H76" s="102">
        <v>160</v>
      </c>
      <c r="I76" s="102">
        <v>160</v>
      </c>
      <c r="J76" s="102">
        <v>160</v>
      </c>
      <c r="K76" s="102">
        <v>160</v>
      </c>
      <c r="L76" s="102">
        <v>160</v>
      </c>
      <c r="M76" s="102">
        <v>160</v>
      </c>
      <c r="N76" s="105">
        <f t="shared" si="6"/>
        <v>1280</v>
      </c>
      <c r="O76" s="441"/>
    </row>
    <row r="77" spans="1:15" x14ac:dyDescent="0.25">
      <c r="A77" s="419"/>
      <c r="B77" s="435"/>
      <c r="C77" s="98" t="s">
        <v>4</v>
      </c>
      <c r="D77" s="98">
        <v>835</v>
      </c>
      <c r="E77" s="97" t="s">
        <v>215</v>
      </c>
      <c r="F77" s="102">
        <v>3567.4</v>
      </c>
      <c r="G77" s="102">
        <v>3567.4</v>
      </c>
      <c r="H77" s="102">
        <v>3567.4</v>
      </c>
      <c r="I77" s="102">
        <v>3567.4</v>
      </c>
      <c r="J77" s="102">
        <v>3567.4</v>
      </c>
      <c r="K77" s="102">
        <v>3567.4</v>
      </c>
      <c r="L77" s="102">
        <v>3567.4</v>
      </c>
      <c r="M77" s="102">
        <v>3567.4</v>
      </c>
      <c r="N77" s="105">
        <f t="shared" si="6"/>
        <v>28539.200000000004</v>
      </c>
      <c r="O77" s="441"/>
    </row>
    <row r="78" spans="1:15" x14ac:dyDescent="0.25">
      <c r="A78" s="442" t="s">
        <v>660</v>
      </c>
      <c r="B78" s="444" t="s">
        <v>216</v>
      </c>
      <c r="C78" s="108" t="s">
        <v>163</v>
      </c>
      <c r="D78" s="95" t="s">
        <v>161</v>
      </c>
      <c r="E78" s="95" t="s">
        <v>161</v>
      </c>
      <c r="F78" s="96">
        <f>F79+F80</f>
        <v>7986789.5999999996</v>
      </c>
      <c r="G78" s="96">
        <f t="shared" ref="G78:M78" si="12">G79+G80</f>
        <v>6036497.2000000002</v>
      </c>
      <c r="H78" s="96">
        <f t="shared" si="12"/>
        <v>6062311.6000000006</v>
      </c>
      <c r="I78" s="96">
        <f t="shared" si="12"/>
        <v>6062311.6000000006</v>
      </c>
      <c r="J78" s="96">
        <f t="shared" si="12"/>
        <v>6062311.6000000006</v>
      </c>
      <c r="K78" s="96">
        <f t="shared" si="12"/>
        <v>6062311.6000000006</v>
      </c>
      <c r="L78" s="96">
        <f t="shared" si="12"/>
        <v>6062311.6000000006</v>
      </c>
      <c r="M78" s="96">
        <f t="shared" si="12"/>
        <v>6062311.6000000006</v>
      </c>
      <c r="N78" s="104">
        <f t="shared" si="6"/>
        <v>50397156.400000006</v>
      </c>
      <c r="O78" s="304" t="s">
        <v>1</v>
      </c>
    </row>
    <row r="79" spans="1:15" x14ac:dyDescent="0.25">
      <c r="A79" s="443"/>
      <c r="B79" s="445"/>
      <c r="C79" s="109" t="s">
        <v>4</v>
      </c>
      <c r="D79" s="98">
        <v>835</v>
      </c>
      <c r="E79" s="98" t="s">
        <v>161</v>
      </c>
      <c r="F79" s="99">
        <f>F84+F91+F85+F97+F100+F81+F88+F82+F87+F96+F95+F86+F94+F99+F98+F93+F89+F90+F92</f>
        <v>7981789.5999999996</v>
      </c>
      <c r="G79" s="99">
        <f t="shared" ref="G79:M79" si="13">G84+G91+G85+G97+G100+G81+G88+G82+G87+G96+G95+G86+G94+G99+G98+G93+G89+G90+G92</f>
        <v>6031497.2000000002</v>
      </c>
      <c r="H79" s="99">
        <f t="shared" si="13"/>
        <v>6057311.6000000006</v>
      </c>
      <c r="I79" s="99">
        <f t="shared" si="13"/>
        <v>6057311.6000000006</v>
      </c>
      <c r="J79" s="99">
        <f t="shared" si="13"/>
        <v>6057311.6000000006</v>
      </c>
      <c r="K79" s="99">
        <f t="shared" si="13"/>
        <v>6057311.6000000006</v>
      </c>
      <c r="L79" s="99">
        <f t="shared" si="13"/>
        <v>6057311.6000000006</v>
      </c>
      <c r="M79" s="99">
        <f t="shared" si="13"/>
        <v>6057311.6000000006</v>
      </c>
      <c r="N79" s="105">
        <f t="shared" si="6"/>
        <v>50357156.400000006</v>
      </c>
      <c r="O79" s="303"/>
    </row>
    <row r="80" spans="1:15" x14ac:dyDescent="0.25">
      <c r="A80" s="443"/>
      <c r="B80" s="445"/>
      <c r="C80" s="109" t="s">
        <v>3</v>
      </c>
      <c r="D80" s="98">
        <v>891</v>
      </c>
      <c r="E80" s="98" t="s">
        <v>161</v>
      </c>
      <c r="F80" s="99">
        <f t="shared" ref="F80:M80" si="14">SUM(F83)</f>
        <v>5000</v>
      </c>
      <c r="G80" s="99">
        <f t="shared" si="14"/>
        <v>5000</v>
      </c>
      <c r="H80" s="99">
        <f t="shared" si="14"/>
        <v>5000</v>
      </c>
      <c r="I80" s="99">
        <f t="shared" si="14"/>
        <v>5000</v>
      </c>
      <c r="J80" s="99">
        <f t="shared" si="14"/>
        <v>5000</v>
      </c>
      <c r="K80" s="99">
        <f t="shared" si="14"/>
        <v>5000</v>
      </c>
      <c r="L80" s="99">
        <f t="shared" si="14"/>
        <v>5000</v>
      </c>
      <c r="M80" s="99">
        <f t="shared" si="14"/>
        <v>5000</v>
      </c>
      <c r="N80" s="105">
        <f t="shared" si="6"/>
        <v>40000</v>
      </c>
      <c r="O80" s="303"/>
    </row>
    <row r="81" spans="1:15" x14ac:dyDescent="0.25">
      <c r="A81" s="443"/>
      <c r="B81" s="445"/>
      <c r="C81" s="109" t="s">
        <v>4</v>
      </c>
      <c r="D81" s="98">
        <v>835</v>
      </c>
      <c r="E81" s="97" t="s">
        <v>217</v>
      </c>
      <c r="F81" s="102">
        <v>150940</v>
      </c>
      <c r="G81" s="102">
        <v>150940</v>
      </c>
      <c r="H81" s="102">
        <v>150940</v>
      </c>
      <c r="I81" s="102">
        <v>150940</v>
      </c>
      <c r="J81" s="102">
        <v>150940</v>
      </c>
      <c r="K81" s="102">
        <v>150940</v>
      </c>
      <c r="L81" s="102">
        <v>150940</v>
      </c>
      <c r="M81" s="102">
        <v>150940</v>
      </c>
      <c r="N81" s="105">
        <f t="shared" si="6"/>
        <v>1207520</v>
      </c>
      <c r="O81" s="303"/>
    </row>
    <row r="82" spans="1:15" x14ac:dyDescent="0.25">
      <c r="A82" s="443"/>
      <c r="B82" s="445"/>
      <c r="C82" s="109" t="s">
        <v>4</v>
      </c>
      <c r="D82" s="98">
        <v>835</v>
      </c>
      <c r="E82" s="97" t="s">
        <v>218</v>
      </c>
      <c r="F82" s="102">
        <v>270916.5</v>
      </c>
      <c r="G82" s="102">
        <v>270916.5</v>
      </c>
      <c r="H82" s="102">
        <v>270916.5</v>
      </c>
      <c r="I82" s="102">
        <v>270916.5</v>
      </c>
      <c r="J82" s="102">
        <v>270916.5</v>
      </c>
      <c r="K82" s="102">
        <v>270916.5</v>
      </c>
      <c r="L82" s="102">
        <v>270916.5</v>
      </c>
      <c r="M82" s="102">
        <v>270916.5</v>
      </c>
      <c r="N82" s="105">
        <f t="shared" si="6"/>
        <v>2167332</v>
      </c>
      <c r="O82" s="303"/>
    </row>
    <row r="83" spans="1:15" x14ac:dyDescent="0.25">
      <c r="A83" s="443"/>
      <c r="B83" s="445"/>
      <c r="C83" s="109" t="s">
        <v>3</v>
      </c>
      <c r="D83" s="98">
        <v>891</v>
      </c>
      <c r="E83" s="97" t="s">
        <v>218</v>
      </c>
      <c r="F83" s="102">
        <v>5000</v>
      </c>
      <c r="G83" s="102">
        <v>5000</v>
      </c>
      <c r="H83" s="102">
        <v>5000</v>
      </c>
      <c r="I83" s="102">
        <v>5000</v>
      </c>
      <c r="J83" s="102">
        <v>5000</v>
      </c>
      <c r="K83" s="102">
        <v>5000</v>
      </c>
      <c r="L83" s="102">
        <v>5000</v>
      </c>
      <c r="M83" s="102">
        <v>5000</v>
      </c>
      <c r="N83" s="105">
        <f t="shared" si="6"/>
        <v>40000</v>
      </c>
      <c r="O83" s="303"/>
    </row>
    <row r="84" spans="1:15" x14ac:dyDescent="0.25">
      <c r="A84" s="443"/>
      <c r="B84" s="445"/>
      <c r="C84" s="320" t="s">
        <v>4</v>
      </c>
      <c r="D84" s="316">
        <v>835</v>
      </c>
      <c r="E84" s="315" t="s">
        <v>219</v>
      </c>
      <c r="F84" s="318">
        <v>166619.1</v>
      </c>
      <c r="G84" s="318">
        <v>196619.1</v>
      </c>
      <c r="H84" s="318">
        <v>196619.1</v>
      </c>
      <c r="I84" s="318">
        <v>196619.1</v>
      </c>
      <c r="J84" s="318">
        <v>196619.1</v>
      </c>
      <c r="K84" s="318">
        <v>196619.1</v>
      </c>
      <c r="L84" s="318">
        <v>196619.1</v>
      </c>
      <c r="M84" s="318">
        <v>196619.1</v>
      </c>
      <c r="N84" s="319">
        <f t="shared" si="6"/>
        <v>1542952.8000000003</v>
      </c>
      <c r="O84" s="303"/>
    </row>
    <row r="85" spans="1:15" x14ac:dyDescent="0.25">
      <c r="A85" s="443"/>
      <c r="B85" s="445"/>
      <c r="C85" s="109" t="s">
        <v>4</v>
      </c>
      <c r="D85" s="98">
        <v>835</v>
      </c>
      <c r="E85" s="97" t="s">
        <v>220</v>
      </c>
      <c r="F85" s="102">
        <v>3958.9</v>
      </c>
      <c r="G85" s="102">
        <v>3958.9</v>
      </c>
      <c r="H85" s="102">
        <v>3958.9</v>
      </c>
      <c r="I85" s="102">
        <v>3958.9</v>
      </c>
      <c r="J85" s="102">
        <v>3958.9</v>
      </c>
      <c r="K85" s="102">
        <v>3958.9</v>
      </c>
      <c r="L85" s="102">
        <v>3958.9</v>
      </c>
      <c r="M85" s="102">
        <v>3958.9</v>
      </c>
      <c r="N85" s="105">
        <f t="shared" si="6"/>
        <v>31671.200000000004</v>
      </c>
      <c r="O85" s="303"/>
    </row>
    <row r="86" spans="1:15" x14ac:dyDescent="0.25">
      <c r="A86" s="443"/>
      <c r="B86" s="445"/>
      <c r="C86" s="320" t="s">
        <v>4</v>
      </c>
      <c r="D86" s="316">
        <v>835</v>
      </c>
      <c r="E86" s="315" t="s">
        <v>221</v>
      </c>
      <c r="F86" s="318">
        <v>80436.800000000003</v>
      </c>
      <c r="G86" s="317">
        <v>100685.8</v>
      </c>
      <c r="H86" s="318">
        <v>106223.5</v>
      </c>
      <c r="I86" s="318">
        <v>106223.5</v>
      </c>
      <c r="J86" s="318">
        <v>106223.5</v>
      </c>
      <c r="K86" s="318">
        <v>106223.5</v>
      </c>
      <c r="L86" s="318">
        <v>106223.5</v>
      </c>
      <c r="M86" s="318">
        <v>106223.5</v>
      </c>
      <c r="N86" s="319">
        <f t="shared" si="6"/>
        <v>818463.60000000009</v>
      </c>
      <c r="O86" s="303"/>
    </row>
    <row r="87" spans="1:15" x14ac:dyDescent="0.25">
      <c r="A87" s="443"/>
      <c r="B87" s="445"/>
      <c r="C87" s="109" t="s">
        <v>4</v>
      </c>
      <c r="D87" s="98">
        <v>835</v>
      </c>
      <c r="E87" s="97" t="s">
        <v>222</v>
      </c>
      <c r="F87" s="102">
        <v>200914.3</v>
      </c>
      <c r="G87" s="102">
        <v>211964.6</v>
      </c>
      <c r="H87" s="102">
        <v>223622.6</v>
      </c>
      <c r="I87" s="102">
        <v>223622.6</v>
      </c>
      <c r="J87" s="102">
        <v>223622.6</v>
      </c>
      <c r="K87" s="102">
        <v>223622.6</v>
      </c>
      <c r="L87" s="102">
        <v>223622.6</v>
      </c>
      <c r="M87" s="102">
        <v>223622.6</v>
      </c>
      <c r="N87" s="105">
        <f t="shared" si="6"/>
        <v>1754614.5000000002</v>
      </c>
      <c r="O87" s="303"/>
    </row>
    <row r="88" spans="1:15" x14ac:dyDescent="0.25">
      <c r="A88" s="443"/>
      <c r="B88" s="445"/>
      <c r="C88" s="109" t="s">
        <v>4</v>
      </c>
      <c r="D88" s="98">
        <v>835</v>
      </c>
      <c r="E88" s="97" t="s">
        <v>223</v>
      </c>
      <c r="F88" s="102">
        <v>200100</v>
      </c>
      <c r="G88" s="102">
        <v>200100</v>
      </c>
      <c r="H88" s="102">
        <v>200100</v>
      </c>
      <c r="I88" s="102">
        <v>200100</v>
      </c>
      <c r="J88" s="102">
        <v>200100</v>
      </c>
      <c r="K88" s="102">
        <v>200100</v>
      </c>
      <c r="L88" s="102">
        <v>200100</v>
      </c>
      <c r="M88" s="102">
        <v>200100</v>
      </c>
      <c r="N88" s="105">
        <f t="shared" si="6"/>
        <v>1600800</v>
      </c>
      <c r="O88" s="303"/>
    </row>
    <row r="89" spans="1:15" x14ac:dyDescent="0.25">
      <c r="A89" s="443"/>
      <c r="B89" s="445"/>
      <c r="C89" s="320" t="s">
        <v>4</v>
      </c>
      <c r="D89" s="316">
        <v>835</v>
      </c>
      <c r="E89" s="315" t="s">
        <v>657</v>
      </c>
      <c r="F89" s="318">
        <v>24336</v>
      </c>
      <c r="G89" s="318">
        <v>0</v>
      </c>
      <c r="H89" s="318">
        <v>0</v>
      </c>
      <c r="I89" s="318">
        <v>0</v>
      </c>
      <c r="J89" s="318">
        <v>0</v>
      </c>
      <c r="K89" s="318">
        <v>0</v>
      </c>
      <c r="L89" s="318">
        <v>0</v>
      </c>
      <c r="M89" s="318">
        <v>0</v>
      </c>
      <c r="N89" s="319">
        <f t="shared" ref="N89:N112" si="15">M89+L89+K89+J89+I89+H89+G89+F89</f>
        <v>24336</v>
      </c>
      <c r="O89" s="303"/>
    </row>
    <row r="90" spans="1:15" x14ac:dyDescent="0.25">
      <c r="A90" s="443"/>
      <c r="B90" s="445"/>
      <c r="C90" s="320" t="s">
        <v>4</v>
      </c>
      <c r="D90" s="316">
        <v>835</v>
      </c>
      <c r="E90" s="315" t="s">
        <v>658</v>
      </c>
      <c r="F90" s="318">
        <v>16128</v>
      </c>
      <c r="G90" s="318">
        <v>0</v>
      </c>
      <c r="H90" s="318">
        <v>0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9">
        <f t="shared" si="15"/>
        <v>16128</v>
      </c>
      <c r="O90" s="303"/>
    </row>
    <row r="91" spans="1:15" x14ac:dyDescent="0.25">
      <c r="A91" s="443"/>
      <c r="B91" s="445"/>
      <c r="C91" s="109" t="s">
        <v>4</v>
      </c>
      <c r="D91" s="98">
        <v>835</v>
      </c>
      <c r="E91" s="97" t="s">
        <v>224</v>
      </c>
      <c r="F91" s="102">
        <v>1256202.7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5">
        <f t="shared" si="15"/>
        <v>1256202.7</v>
      </c>
      <c r="O91" s="303"/>
    </row>
    <row r="92" spans="1:15" ht="15" customHeight="1" x14ac:dyDescent="0.25">
      <c r="A92" s="443"/>
      <c r="B92" s="445"/>
      <c r="C92" s="109" t="s">
        <v>4</v>
      </c>
      <c r="D92" s="98">
        <v>835</v>
      </c>
      <c r="E92" s="97" t="s">
        <v>659</v>
      </c>
      <c r="F92" s="102">
        <v>1583971.1</v>
      </c>
      <c r="G92" s="102">
        <v>3594481.1</v>
      </c>
      <c r="H92" s="102">
        <v>3592190.4</v>
      </c>
      <c r="I92" s="102">
        <v>3592190.4</v>
      </c>
      <c r="J92" s="102">
        <v>3592190.4</v>
      </c>
      <c r="K92" s="102">
        <v>3592190.4</v>
      </c>
      <c r="L92" s="102">
        <v>3592190.4</v>
      </c>
      <c r="M92" s="102">
        <v>3592190.4</v>
      </c>
      <c r="N92" s="105">
        <f t="shared" si="15"/>
        <v>26731594.600000001</v>
      </c>
      <c r="O92" s="303"/>
    </row>
    <row r="93" spans="1:15" x14ac:dyDescent="0.25">
      <c r="A93" s="443"/>
      <c r="B93" s="445"/>
      <c r="C93" s="109" t="s">
        <v>4</v>
      </c>
      <c r="D93" s="98">
        <v>835</v>
      </c>
      <c r="E93" s="97" t="s">
        <v>225</v>
      </c>
      <c r="F93" s="102">
        <v>329.5</v>
      </c>
      <c r="G93" s="102">
        <v>329.5</v>
      </c>
      <c r="H93" s="102">
        <v>329.5</v>
      </c>
      <c r="I93" s="102">
        <v>329.5</v>
      </c>
      <c r="J93" s="102">
        <v>329.5</v>
      </c>
      <c r="K93" s="102">
        <v>329.5</v>
      </c>
      <c r="L93" s="102">
        <v>329.5</v>
      </c>
      <c r="M93" s="102">
        <v>329.5</v>
      </c>
      <c r="N93" s="105">
        <f t="shared" si="15"/>
        <v>2636</v>
      </c>
      <c r="O93" s="303"/>
    </row>
    <row r="94" spans="1:15" x14ac:dyDescent="0.25">
      <c r="A94" s="443"/>
      <c r="B94" s="445"/>
      <c r="C94" s="109" t="s">
        <v>4</v>
      </c>
      <c r="D94" s="98" t="s">
        <v>656</v>
      </c>
      <c r="E94" s="97" t="s">
        <v>226</v>
      </c>
      <c r="F94" s="102">
        <v>936693.4</v>
      </c>
      <c r="G94" s="102">
        <v>936693.4</v>
      </c>
      <c r="H94" s="102">
        <v>936428.7</v>
      </c>
      <c r="I94" s="102">
        <v>936428.7</v>
      </c>
      <c r="J94" s="102">
        <v>936428.7</v>
      </c>
      <c r="K94" s="102">
        <v>936428.7</v>
      </c>
      <c r="L94" s="102">
        <v>936428.7</v>
      </c>
      <c r="M94" s="102">
        <v>936428.7</v>
      </c>
      <c r="N94" s="105">
        <f t="shared" si="15"/>
        <v>7491959.0000000009</v>
      </c>
      <c r="O94" s="303"/>
    </row>
    <row r="95" spans="1:15" x14ac:dyDescent="0.25">
      <c r="A95" s="443"/>
      <c r="B95" s="445"/>
      <c r="C95" s="109" t="s">
        <v>4</v>
      </c>
      <c r="D95" s="98">
        <v>835</v>
      </c>
      <c r="E95" s="97" t="s">
        <v>227</v>
      </c>
      <c r="F95" s="102">
        <v>188003.20000000001</v>
      </c>
      <c r="G95" s="102">
        <v>198343.7</v>
      </c>
      <c r="H95" s="102">
        <v>209253.1</v>
      </c>
      <c r="I95" s="102">
        <v>209253.1</v>
      </c>
      <c r="J95" s="102">
        <v>209253.1</v>
      </c>
      <c r="K95" s="102">
        <v>209253.1</v>
      </c>
      <c r="L95" s="102">
        <v>209253.1</v>
      </c>
      <c r="M95" s="102">
        <v>209253.1</v>
      </c>
      <c r="N95" s="105">
        <f t="shared" si="15"/>
        <v>1641865.5</v>
      </c>
      <c r="O95" s="303"/>
    </row>
    <row r="96" spans="1:15" x14ac:dyDescent="0.25">
      <c r="A96" s="443"/>
      <c r="B96" s="445"/>
      <c r="C96" s="320" t="s">
        <v>4</v>
      </c>
      <c r="D96" s="316" t="s">
        <v>656</v>
      </c>
      <c r="E96" s="315" t="s">
        <v>228</v>
      </c>
      <c r="F96" s="318">
        <v>49658.1</v>
      </c>
      <c r="G96" s="318">
        <v>50000</v>
      </c>
      <c r="H96" s="318">
        <v>50000</v>
      </c>
      <c r="I96" s="318">
        <v>50000</v>
      </c>
      <c r="J96" s="318">
        <v>50000</v>
      </c>
      <c r="K96" s="318">
        <v>50000</v>
      </c>
      <c r="L96" s="318">
        <v>50000</v>
      </c>
      <c r="M96" s="318">
        <v>50000</v>
      </c>
      <c r="N96" s="319">
        <f t="shared" si="15"/>
        <v>399658.1</v>
      </c>
      <c r="O96" s="303"/>
    </row>
    <row r="97" spans="1:15" ht="15" customHeight="1" x14ac:dyDescent="0.25">
      <c r="A97" s="443"/>
      <c r="B97" s="445"/>
      <c r="C97" s="109" t="s">
        <v>4</v>
      </c>
      <c r="D97" s="98">
        <v>835</v>
      </c>
      <c r="E97" s="97" t="s">
        <v>229</v>
      </c>
      <c r="F97" s="102">
        <v>80</v>
      </c>
      <c r="G97" s="102">
        <v>80</v>
      </c>
      <c r="H97" s="102">
        <v>80</v>
      </c>
      <c r="I97" s="102">
        <v>80</v>
      </c>
      <c r="J97" s="102">
        <v>80</v>
      </c>
      <c r="K97" s="102">
        <v>80</v>
      </c>
      <c r="L97" s="102">
        <v>80</v>
      </c>
      <c r="M97" s="102">
        <v>80</v>
      </c>
      <c r="N97" s="105">
        <f t="shared" si="15"/>
        <v>640</v>
      </c>
      <c r="O97" s="303"/>
    </row>
    <row r="98" spans="1:15" ht="51" customHeight="1" x14ac:dyDescent="0.25">
      <c r="A98" s="443"/>
      <c r="B98" s="445"/>
      <c r="C98" s="320" t="s">
        <v>4</v>
      </c>
      <c r="D98" s="316">
        <v>835</v>
      </c>
      <c r="E98" s="315" t="s">
        <v>230</v>
      </c>
      <c r="F98" s="318">
        <v>8398.1</v>
      </c>
      <c r="G98" s="318">
        <v>8425.6</v>
      </c>
      <c r="H98" s="318">
        <v>8425.6</v>
      </c>
      <c r="I98" s="318">
        <v>8425.6</v>
      </c>
      <c r="J98" s="318">
        <v>8425.6</v>
      </c>
      <c r="K98" s="318">
        <v>8425.6</v>
      </c>
      <c r="L98" s="318">
        <v>8425.6</v>
      </c>
      <c r="M98" s="318">
        <v>8425.6</v>
      </c>
      <c r="N98" s="319">
        <f t="shared" si="15"/>
        <v>67377.3</v>
      </c>
      <c r="O98" s="303"/>
    </row>
    <row r="99" spans="1:15" x14ac:dyDescent="0.25">
      <c r="A99" s="443"/>
      <c r="B99" s="445"/>
      <c r="C99" s="109" t="s">
        <v>4</v>
      </c>
      <c r="D99" s="98">
        <v>835</v>
      </c>
      <c r="E99" s="97" t="s">
        <v>231</v>
      </c>
      <c r="F99" s="102">
        <v>107959</v>
      </c>
      <c r="G99" s="102">
        <v>107959</v>
      </c>
      <c r="H99" s="102">
        <v>108223.7</v>
      </c>
      <c r="I99" s="102">
        <v>108223.7</v>
      </c>
      <c r="J99" s="102">
        <v>108223.7</v>
      </c>
      <c r="K99" s="102">
        <v>108223.7</v>
      </c>
      <c r="L99" s="102">
        <v>108223.7</v>
      </c>
      <c r="M99" s="102">
        <v>108223.7</v>
      </c>
      <c r="N99" s="105">
        <f t="shared" si="15"/>
        <v>865260.2</v>
      </c>
      <c r="O99" s="303"/>
    </row>
    <row r="100" spans="1:15" x14ac:dyDescent="0.25">
      <c r="A100" s="321"/>
      <c r="B100" s="322"/>
      <c r="C100" s="109" t="s">
        <v>4</v>
      </c>
      <c r="D100" s="98">
        <v>835</v>
      </c>
      <c r="E100" s="97" t="s">
        <v>232</v>
      </c>
      <c r="F100" s="102">
        <v>2736144.9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5">
        <f t="shared" si="15"/>
        <v>2736144.9</v>
      </c>
      <c r="O100" s="107"/>
    </row>
    <row r="101" spans="1:15" ht="51" x14ac:dyDescent="0.25">
      <c r="A101" s="323" t="s">
        <v>661</v>
      </c>
      <c r="B101" s="324" t="s">
        <v>233</v>
      </c>
      <c r="C101" s="108" t="s">
        <v>163</v>
      </c>
      <c r="D101" s="95" t="s">
        <v>161</v>
      </c>
      <c r="E101" s="95" t="s">
        <v>161</v>
      </c>
      <c r="F101" s="96">
        <f>F102</f>
        <v>5450</v>
      </c>
      <c r="G101" s="96">
        <f t="shared" ref="G101:M101" si="16">G102</f>
        <v>5450</v>
      </c>
      <c r="H101" s="96">
        <f t="shared" si="16"/>
        <v>5450</v>
      </c>
      <c r="I101" s="96">
        <f t="shared" si="16"/>
        <v>5450</v>
      </c>
      <c r="J101" s="96">
        <f t="shared" si="16"/>
        <v>5450</v>
      </c>
      <c r="K101" s="96">
        <f t="shared" si="16"/>
        <v>5450</v>
      </c>
      <c r="L101" s="96">
        <f t="shared" si="16"/>
        <v>5450</v>
      </c>
      <c r="M101" s="96">
        <f t="shared" si="16"/>
        <v>5450</v>
      </c>
      <c r="N101" s="96">
        <f t="shared" si="15"/>
        <v>43600</v>
      </c>
      <c r="O101" s="438" t="s">
        <v>1</v>
      </c>
    </row>
    <row r="102" spans="1:15" x14ac:dyDescent="0.25">
      <c r="A102" s="323"/>
      <c r="B102" s="324"/>
      <c r="C102" s="109" t="s">
        <v>4</v>
      </c>
      <c r="D102" s="98">
        <v>835</v>
      </c>
      <c r="E102" s="98" t="s">
        <v>161</v>
      </c>
      <c r="F102" s="99">
        <f>F103+F104+F105</f>
        <v>5450</v>
      </c>
      <c r="G102" s="99">
        <f t="shared" ref="G102:M102" si="17">G103+G104+G105</f>
        <v>5450</v>
      </c>
      <c r="H102" s="99">
        <f t="shared" si="17"/>
        <v>5450</v>
      </c>
      <c r="I102" s="99">
        <f t="shared" si="17"/>
        <v>5450</v>
      </c>
      <c r="J102" s="99">
        <f t="shared" si="17"/>
        <v>5450</v>
      </c>
      <c r="K102" s="99">
        <f t="shared" si="17"/>
        <v>5450</v>
      </c>
      <c r="L102" s="99">
        <f t="shared" si="17"/>
        <v>5450</v>
      </c>
      <c r="M102" s="99">
        <f t="shared" si="17"/>
        <v>5450</v>
      </c>
      <c r="N102" s="99">
        <f t="shared" si="15"/>
        <v>43600</v>
      </c>
      <c r="O102" s="438"/>
    </row>
    <row r="103" spans="1:15" x14ac:dyDescent="0.25">
      <c r="A103" s="323"/>
      <c r="B103" s="324"/>
      <c r="C103" s="109" t="s">
        <v>4</v>
      </c>
      <c r="D103" s="98">
        <v>835</v>
      </c>
      <c r="E103" s="97" t="s">
        <v>234</v>
      </c>
      <c r="F103" s="102">
        <v>2700</v>
      </c>
      <c r="G103" s="102">
        <v>2700</v>
      </c>
      <c r="H103" s="102">
        <v>2700</v>
      </c>
      <c r="I103" s="102">
        <v>2700</v>
      </c>
      <c r="J103" s="102">
        <v>2700</v>
      </c>
      <c r="K103" s="102">
        <v>2700</v>
      </c>
      <c r="L103" s="102">
        <v>2700</v>
      </c>
      <c r="M103" s="102">
        <v>2700</v>
      </c>
      <c r="N103" s="99">
        <f t="shared" si="15"/>
        <v>21600</v>
      </c>
      <c r="O103" s="438"/>
    </row>
    <row r="104" spans="1:15" x14ac:dyDescent="0.25">
      <c r="A104" s="323"/>
      <c r="B104" s="324"/>
      <c r="C104" s="109" t="s">
        <v>4</v>
      </c>
      <c r="D104" s="98">
        <v>835</v>
      </c>
      <c r="E104" s="98" t="s">
        <v>235</v>
      </c>
      <c r="F104" s="99">
        <v>2700</v>
      </c>
      <c r="G104" s="99">
        <v>2700</v>
      </c>
      <c r="H104" s="99">
        <v>2700</v>
      </c>
      <c r="I104" s="99">
        <v>2700</v>
      </c>
      <c r="J104" s="99">
        <v>2700</v>
      </c>
      <c r="K104" s="99">
        <v>2700</v>
      </c>
      <c r="L104" s="99">
        <v>2700</v>
      </c>
      <c r="M104" s="99">
        <v>2700</v>
      </c>
      <c r="N104" s="99">
        <f t="shared" si="15"/>
        <v>21600</v>
      </c>
      <c r="O104" s="438"/>
    </row>
    <row r="105" spans="1:15" x14ac:dyDescent="0.25">
      <c r="A105" s="306"/>
      <c r="B105" s="322"/>
      <c r="C105" s="109" t="s">
        <v>4</v>
      </c>
      <c r="D105" s="98">
        <v>835</v>
      </c>
      <c r="E105" s="97" t="s">
        <v>236</v>
      </c>
      <c r="F105" s="102">
        <v>50</v>
      </c>
      <c r="G105" s="102">
        <v>50</v>
      </c>
      <c r="H105" s="102">
        <v>50</v>
      </c>
      <c r="I105" s="102">
        <v>50</v>
      </c>
      <c r="J105" s="102">
        <v>50</v>
      </c>
      <c r="K105" s="102">
        <v>50</v>
      </c>
      <c r="L105" s="102">
        <v>50</v>
      </c>
      <c r="M105" s="102">
        <v>50</v>
      </c>
      <c r="N105" s="99">
        <f t="shared" si="15"/>
        <v>400</v>
      </c>
      <c r="O105" s="439"/>
    </row>
    <row r="106" spans="1:15" x14ac:dyDescent="0.25">
      <c r="A106" s="300" t="s">
        <v>662</v>
      </c>
      <c r="B106" s="434" t="s">
        <v>237</v>
      </c>
      <c r="C106" s="95" t="s">
        <v>163</v>
      </c>
      <c r="D106" s="95" t="s">
        <v>161</v>
      </c>
      <c r="E106" s="100" t="s">
        <v>161</v>
      </c>
      <c r="F106" s="101">
        <f>F107</f>
        <v>371291.5</v>
      </c>
      <c r="G106" s="101">
        <f t="shared" ref="G106:M106" si="18">G107</f>
        <v>346764.2</v>
      </c>
      <c r="H106" s="101">
        <f t="shared" si="18"/>
        <v>346764.2</v>
      </c>
      <c r="I106" s="101">
        <f t="shared" si="18"/>
        <v>346764.2</v>
      </c>
      <c r="J106" s="101">
        <f t="shared" si="18"/>
        <v>346764.2</v>
      </c>
      <c r="K106" s="101">
        <f t="shared" si="18"/>
        <v>346764.2</v>
      </c>
      <c r="L106" s="101">
        <f t="shared" si="18"/>
        <v>346764.2</v>
      </c>
      <c r="M106" s="101">
        <f t="shared" si="18"/>
        <v>346764.2</v>
      </c>
      <c r="N106" s="96">
        <f t="shared" si="15"/>
        <v>2798640.9</v>
      </c>
      <c r="O106" s="437" t="s">
        <v>1</v>
      </c>
    </row>
    <row r="107" spans="1:15" x14ac:dyDescent="0.25">
      <c r="A107" s="324"/>
      <c r="B107" s="435"/>
      <c r="C107" s="98" t="s">
        <v>4</v>
      </c>
      <c r="D107" s="98">
        <v>835</v>
      </c>
      <c r="E107" s="98" t="s">
        <v>161</v>
      </c>
      <c r="F107" s="102">
        <f t="shared" ref="F107:M107" si="19">F108+F110+F112+F109+F111</f>
        <v>371291.5</v>
      </c>
      <c r="G107" s="102">
        <f t="shared" si="19"/>
        <v>346764.2</v>
      </c>
      <c r="H107" s="102">
        <f t="shared" si="19"/>
        <v>346764.2</v>
      </c>
      <c r="I107" s="102">
        <f t="shared" si="19"/>
        <v>346764.2</v>
      </c>
      <c r="J107" s="102">
        <f t="shared" si="19"/>
        <v>346764.2</v>
      </c>
      <c r="K107" s="102">
        <f t="shared" si="19"/>
        <v>346764.2</v>
      </c>
      <c r="L107" s="102">
        <f t="shared" si="19"/>
        <v>346764.2</v>
      </c>
      <c r="M107" s="102">
        <f t="shared" si="19"/>
        <v>346764.2</v>
      </c>
      <c r="N107" s="99">
        <f t="shared" si="15"/>
        <v>2798640.9</v>
      </c>
      <c r="O107" s="438"/>
    </row>
    <row r="108" spans="1:15" x14ac:dyDescent="0.25">
      <c r="A108" s="324"/>
      <c r="B108" s="435"/>
      <c r="C108" s="98" t="s">
        <v>4</v>
      </c>
      <c r="D108" s="98">
        <v>835</v>
      </c>
      <c r="E108" s="97" t="s">
        <v>238</v>
      </c>
      <c r="F108" s="102">
        <v>231135.9</v>
      </c>
      <c r="G108" s="102">
        <v>240390.5</v>
      </c>
      <c r="H108" s="102">
        <v>240390.5</v>
      </c>
      <c r="I108" s="102">
        <v>240390.5</v>
      </c>
      <c r="J108" s="102">
        <v>240390.5</v>
      </c>
      <c r="K108" s="102">
        <v>240390.5</v>
      </c>
      <c r="L108" s="102">
        <v>240390.5</v>
      </c>
      <c r="M108" s="102">
        <v>240390.5</v>
      </c>
      <c r="N108" s="99">
        <f t="shared" si="15"/>
        <v>1913869.4</v>
      </c>
      <c r="O108" s="438"/>
    </row>
    <row r="109" spans="1:15" x14ac:dyDescent="0.25">
      <c r="A109" s="325"/>
      <c r="B109" s="435"/>
      <c r="C109" s="98" t="s">
        <v>4</v>
      </c>
      <c r="D109" s="98">
        <v>835</v>
      </c>
      <c r="E109" s="97" t="s">
        <v>239</v>
      </c>
      <c r="F109" s="102">
        <v>17000</v>
      </c>
      <c r="G109" s="102">
        <v>17000</v>
      </c>
      <c r="H109" s="102">
        <v>17000</v>
      </c>
      <c r="I109" s="102">
        <v>17000</v>
      </c>
      <c r="J109" s="102">
        <v>17000</v>
      </c>
      <c r="K109" s="102">
        <v>17000</v>
      </c>
      <c r="L109" s="102">
        <v>17000</v>
      </c>
      <c r="M109" s="102">
        <v>17000</v>
      </c>
      <c r="N109" s="99">
        <f t="shared" si="15"/>
        <v>136000</v>
      </c>
      <c r="O109" s="438"/>
    </row>
    <row r="110" spans="1:15" x14ac:dyDescent="0.25">
      <c r="A110" s="324"/>
      <c r="B110" s="435"/>
      <c r="C110" s="98" t="s">
        <v>4</v>
      </c>
      <c r="D110" s="98">
        <v>835</v>
      </c>
      <c r="E110" s="97" t="s">
        <v>240</v>
      </c>
      <c r="F110" s="102">
        <v>87428.7</v>
      </c>
      <c r="G110" s="102">
        <v>87428.7</v>
      </c>
      <c r="H110" s="102">
        <v>87428.7</v>
      </c>
      <c r="I110" s="102">
        <v>87428.7</v>
      </c>
      <c r="J110" s="102">
        <v>87428.7</v>
      </c>
      <c r="K110" s="102">
        <v>87428.7</v>
      </c>
      <c r="L110" s="102">
        <v>87428.7</v>
      </c>
      <c r="M110" s="102">
        <v>87428.7</v>
      </c>
      <c r="N110" s="99">
        <f t="shared" si="15"/>
        <v>699429.59999999986</v>
      </c>
      <c r="O110" s="438"/>
    </row>
    <row r="111" spans="1:15" x14ac:dyDescent="0.25">
      <c r="A111" s="324"/>
      <c r="B111" s="435"/>
      <c r="C111" s="98" t="s">
        <v>4</v>
      </c>
      <c r="D111" s="98">
        <v>835</v>
      </c>
      <c r="E111" s="97" t="s">
        <v>241</v>
      </c>
      <c r="F111" s="102">
        <v>33781.9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99">
        <f t="shared" si="15"/>
        <v>33781.9</v>
      </c>
      <c r="O111" s="438"/>
    </row>
    <row r="112" spans="1:15" x14ac:dyDescent="0.25">
      <c r="A112" s="326"/>
      <c r="B112" s="436"/>
      <c r="C112" s="98" t="s">
        <v>4</v>
      </c>
      <c r="D112" s="98">
        <v>835</v>
      </c>
      <c r="E112" s="97" t="s">
        <v>242</v>
      </c>
      <c r="F112" s="102">
        <v>1945</v>
      </c>
      <c r="G112" s="102">
        <v>1945</v>
      </c>
      <c r="H112" s="102">
        <v>1945</v>
      </c>
      <c r="I112" s="102">
        <v>1945</v>
      </c>
      <c r="J112" s="102">
        <v>1945</v>
      </c>
      <c r="K112" s="102">
        <v>1945</v>
      </c>
      <c r="L112" s="102">
        <v>1945</v>
      </c>
      <c r="M112" s="102">
        <v>1945</v>
      </c>
      <c r="N112" s="99">
        <f t="shared" si="15"/>
        <v>15560</v>
      </c>
      <c r="O112" s="439"/>
    </row>
  </sheetData>
  <mergeCells count="27">
    <mergeCell ref="B106:B112"/>
    <mergeCell ref="O106:O112"/>
    <mergeCell ref="A5:A6"/>
    <mergeCell ref="B5:B6"/>
    <mergeCell ref="C5:C6"/>
    <mergeCell ref="D5:E5"/>
    <mergeCell ref="F5:N5"/>
    <mergeCell ref="A20:A66"/>
    <mergeCell ref="B20:B66"/>
    <mergeCell ref="A67:A77"/>
    <mergeCell ref="B67:B77"/>
    <mergeCell ref="O68:O77"/>
    <mergeCell ref="A78:A99"/>
    <mergeCell ref="B78:B99"/>
    <mergeCell ref="O101:O105"/>
    <mergeCell ref="K1:O1"/>
    <mergeCell ref="A3:O3"/>
    <mergeCell ref="O8:O10"/>
    <mergeCell ref="O11:O15"/>
    <mergeCell ref="O16:O19"/>
    <mergeCell ref="A8:A10"/>
    <mergeCell ref="B8:B10"/>
    <mergeCell ref="A11:A15"/>
    <mergeCell ref="B11:B15"/>
    <mergeCell ref="A16:A19"/>
    <mergeCell ref="B16:B19"/>
    <mergeCell ref="O5:O6"/>
  </mergeCells>
  <conditionalFormatting sqref="E41">
    <cfRule type="duplicateValues" dxfId="85" priority="56"/>
    <cfRule type="duplicateValues" dxfId="84" priority="57"/>
  </conditionalFormatting>
  <conditionalFormatting sqref="E74">
    <cfRule type="duplicateValues" dxfId="83" priority="54"/>
    <cfRule type="duplicateValues" dxfId="82" priority="55"/>
  </conditionalFormatting>
  <conditionalFormatting sqref="E72">
    <cfRule type="duplicateValues" dxfId="81" priority="52"/>
    <cfRule type="duplicateValues" dxfId="80" priority="53"/>
  </conditionalFormatting>
  <conditionalFormatting sqref="E112">
    <cfRule type="duplicateValues" dxfId="79" priority="50"/>
    <cfRule type="duplicateValues" dxfId="78" priority="51"/>
  </conditionalFormatting>
  <conditionalFormatting sqref="E42 E24">
    <cfRule type="duplicateValues" dxfId="77" priority="48"/>
    <cfRule type="duplicateValues" dxfId="76" priority="49"/>
  </conditionalFormatting>
  <conditionalFormatting sqref="E56">
    <cfRule type="duplicateValues" dxfId="75" priority="46"/>
    <cfRule type="duplicateValues" dxfId="74" priority="47"/>
  </conditionalFormatting>
  <conditionalFormatting sqref="E57">
    <cfRule type="duplicateValues" dxfId="73" priority="44"/>
    <cfRule type="duplicateValues" dxfId="72" priority="45"/>
  </conditionalFormatting>
  <conditionalFormatting sqref="E31">
    <cfRule type="duplicateValues" dxfId="71" priority="42"/>
    <cfRule type="duplicateValues" dxfId="70" priority="43"/>
  </conditionalFormatting>
  <conditionalFormatting sqref="E65">
    <cfRule type="duplicateValues" dxfId="69" priority="40"/>
    <cfRule type="duplicateValues" dxfId="68" priority="41"/>
  </conditionalFormatting>
  <conditionalFormatting sqref="E70:E71">
    <cfRule type="duplicateValues" dxfId="67" priority="38"/>
    <cfRule type="duplicateValues" dxfId="66" priority="39"/>
  </conditionalFormatting>
  <conditionalFormatting sqref="E98">
    <cfRule type="duplicateValues" dxfId="65" priority="36"/>
    <cfRule type="duplicateValues" dxfId="64" priority="37"/>
  </conditionalFormatting>
  <conditionalFormatting sqref="E103">
    <cfRule type="duplicateValues" dxfId="63" priority="34"/>
    <cfRule type="duplicateValues" dxfId="62" priority="35"/>
  </conditionalFormatting>
  <conditionalFormatting sqref="E105">
    <cfRule type="duplicateValues" dxfId="61" priority="32"/>
    <cfRule type="duplicateValues" dxfId="60" priority="33"/>
  </conditionalFormatting>
  <conditionalFormatting sqref="E76">
    <cfRule type="duplicateValues" dxfId="59" priority="30"/>
    <cfRule type="duplicateValues" dxfId="58" priority="31"/>
  </conditionalFormatting>
  <conditionalFormatting sqref="E66">
    <cfRule type="duplicateValues" dxfId="57" priority="28"/>
    <cfRule type="duplicateValues" dxfId="56" priority="29"/>
  </conditionalFormatting>
  <conditionalFormatting sqref="E39">
    <cfRule type="duplicateValues" dxfId="55" priority="26"/>
    <cfRule type="duplicateValues" dxfId="54" priority="27"/>
  </conditionalFormatting>
  <conditionalFormatting sqref="E77">
    <cfRule type="duplicateValues" dxfId="53" priority="24"/>
    <cfRule type="duplicateValues" dxfId="52" priority="25"/>
  </conditionalFormatting>
  <conditionalFormatting sqref="E110">
    <cfRule type="duplicateValues" dxfId="51" priority="22"/>
    <cfRule type="duplicateValues" dxfId="50" priority="23"/>
  </conditionalFormatting>
  <conditionalFormatting sqref="E88:E90">
    <cfRule type="duplicateValues" dxfId="49" priority="20"/>
    <cfRule type="duplicateValues" dxfId="48" priority="21"/>
  </conditionalFormatting>
  <conditionalFormatting sqref="E88:E90">
    <cfRule type="duplicateValues" dxfId="47" priority="19"/>
  </conditionalFormatting>
  <conditionalFormatting sqref="E37">
    <cfRule type="duplicateValues" dxfId="46" priority="17"/>
    <cfRule type="duplicateValues" dxfId="45" priority="18"/>
  </conditionalFormatting>
  <conditionalFormatting sqref="E93">
    <cfRule type="duplicateValues" dxfId="44" priority="15"/>
    <cfRule type="duplicateValues" dxfId="43" priority="16"/>
  </conditionalFormatting>
  <conditionalFormatting sqref="E17">
    <cfRule type="duplicateValues" dxfId="42" priority="13"/>
    <cfRule type="duplicateValues" dxfId="41" priority="14"/>
  </conditionalFormatting>
  <conditionalFormatting sqref="E38">
    <cfRule type="duplicateValues" dxfId="40" priority="11"/>
    <cfRule type="duplicateValues" dxfId="39" priority="12"/>
  </conditionalFormatting>
  <conditionalFormatting sqref="E100">
    <cfRule type="duplicateValues" dxfId="38" priority="9"/>
    <cfRule type="duplicateValues" dxfId="37" priority="10"/>
  </conditionalFormatting>
  <conditionalFormatting sqref="E18:E19">
    <cfRule type="duplicateValues" dxfId="36" priority="58"/>
    <cfRule type="duplicateValues" dxfId="35" priority="59"/>
  </conditionalFormatting>
  <conditionalFormatting sqref="E26">
    <cfRule type="duplicateValues" dxfId="34" priority="60"/>
    <cfRule type="duplicateValues" dxfId="33" priority="61"/>
  </conditionalFormatting>
  <conditionalFormatting sqref="E73">
    <cfRule type="duplicateValues" dxfId="32" priority="62"/>
    <cfRule type="duplicateValues" dxfId="31" priority="63"/>
  </conditionalFormatting>
  <conditionalFormatting sqref="E69:E71">
    <cfRule type="duplicateValues" dxfId="30" priority="64"/>
    <cfRule type="duplicateValues" dxfId="29" priority="65"/>
  </conditionalFormatting>
  <conditionalFormatting sqref="E69:E71">
    <cfRule type="duplicateValues" dxfId="28" priority="66"/>
  </conditionalFormatting>
  <conditionalFormatting sqref="E106 E108">
    <cfRule type="duplicateValues" dxfId="27" priority="67"/>
    <cfRule type="duplicateValues" dxfId="26" priority="68"/>
  </conditionalFormatting>
  <conditionalFormatting sqref="E34 E29">
    <cfRule type="duplicateValues" dxfId="25" priority="69"/>
    <cfRule type="duplicateValues" dxfId="24" priority="70"/>
  </conditionalFormatting>
  <conditionalFormatting sqref="E45 E27:E28 E40">
    <cfRule type="duplicateValues" dxfId="23" priority="71"/>
    <cfRule type="duplicateValues" dxfId="22" priority="72"/>
  </conditionalFormatting>
  <conditionalFormatting sqref="E77 E75 E69">
    <cfRule type="duplicateValues" dxfId="21" priority="73"/>
    <cfRule type="duplicateValues" dxfId="20" priority="74"/>
  </conditionalFormatting>
  <conditionalFormatting sqref="E95:E96 E87">
    <cfRule type="duplicateValues" dxfId="19" priority="75"/>
    <cfRule type="duplicateValues" dxfId="18" priority="76"/>
  </conditionalFormatting>
  <conditionalFormatting sqref="E86">
    <cfRule type="duplicateValues" dxfId="17" priority="77"/>
  </conditionalFormatting>
  <conditionalFormatting sqref="E99 E94 E86">
    <cfRule type="duplicateValues" dxfId="16" priority="78"/>
    <cfRule type="duplicateValues" dxfId="15" priority="79"/>
  </conditionalFormatting>
  <conditionalFormatting sqref="E91:E92 E84:E85">
    <cfRule type="duplicateValues" dxfId="14" priority="80"/>
    <cfRule type="duplicateValues" dxfId="13" priority="81"/>
  </conditionalFormatting>
  <conditionalFormatting sqref="E97">
    <cfRule type="duplicateValues" dxfId="12" priority="82"/>
    <cfRule type="duplicateValues" dxfId="11" priority="83"/>
  </conditionalFormatting>
  <conditionalFormatting sqref="E111 E109">
    <cfRule type="duplicateValues" dxfId="10" priority="84"/>
    <cfRule type="duplicateValues" dxfId="9" priority="85"/>
  </conditionalFormatting>
  <conditionalFormatting sqref="E111 E109">
    <cfRule type="duplicateValues" dxfId="8" priority="86"/>
  </conditionalFormatting>
  <conditionalFormatting sqref="E61:E64">
    <cfRule type="duplicateValues" dxfId="7" priority="7"/>
    <cfRule type="duplicateValues" dxfId="6" priority="8"/>
  </conditionalFormatting>
  <conditionalFormatting sqref="E60">
    <cfRule type="duplicateValues" dxfId="5" priority="5"/>
    <cfRule type="duplicateValues" dxfId="4" priority="6"/>
  </conditionalFormatting>
  <conditionalFormatting sqref="E62:E64">
    <cfRule type="duplicateValues" dxfId="3" priority="3"/>
    <cfRule type="duplicateValues" dxfId="2" priority="4"/>
  </conditionalFormatting>
  <conditionalFormatting sqref="E63:E64">
    <cfRule type="duplicateValues" dxfId="1" priority="1"/>
    <cfRule type="duplicateValues" dxfId="0" priority="2"/>
  </conditionalFormatting>
  <pageMargins left="0.70866141732283472" right="0.31496062992125984" top="0.51181102362204722" bottom="0.47244094488188981" header="0.31496062992125984" footer="0.31496062992125984"/>
  <pageSetup paperSize="9" scale="65" fitToHeight="0" orientation="landscape" r:id="rId1"/>
  <rowBreaks count="1" manualBreakCount="1">
    <brk id="4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00" zoomScaleSheetLayoutView="100" workbookViewId="0">
      <selection activeCell="A2" sqref="A2:M2"/>
    </sheetView>
  </sheetViews>
  <sheetFormatPr defaultRowHeight="15" x14ac:dyDescent="0.25"/>
  <cols>
    <col min="1" max="1" width="4.85546875" customWidth="1"/>
    <col min="2" max="2" width="20.7109375" customWidth="1"/>
    <col min="3" max="3" width="15.5703125" style="8" customWidth="1"/>
    <col min="4" max="4" width="11.28515625" customWidth="1"/>
    <col min="5" max="5" width="12.5703125" customWidth="1"/>
    <col min="6" max="6" width="11.42578125" customWidth="1"/>
    <col min="7" max="7" width="11.5703125" customWidth="1"/>
    <col min="8" max="8" width="11.85546875" customWidth="1"/>
    <col min="9" max="9" width="11.7109375" customWidth="1"/>
    <col min="10" max="10" width="12" customWidth="1"/>
    <col min="11" max="11" width="11" customWidth="1"/>
    <col min="12" max="12" width="12.5703125" customWidth="1"/>
    <col min="13" max="13" width="14.28515625" customWidth="1"/>
  </cols>
  <sheetData>
    <row r="1" spans="1:13" ht="87" customHeight="1" x14ac:dyDescent="0.25">
      <c r="J1" s="451" t="s">
        <v>801</v>
      </c>
      <c r="K1" s="451"/>
      <c r="L1" s="451"/>
      <c r="M1" s="451"/>
    </row>
    <row r="2" spans="1:13" ht="47.25" customHeight="1" x14ac:dyDescent="0.25">
      <c r="A2" s="452" t="s">
        <v>679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ht="8.25" customHeight="1" x14ac:dyDescent="0.25"/>
    <row r="4" spans="1:13" ht="27" customHeight="1" x14ac:dyDescent="0.25">
      <c r="A4" s="401" t="s">
        <v>5</v>
      </c>
      <c r="B4" s="401" t="s">
        <v>680</v>
      </c>
      <c r="C4" s="401" t="s">
        <v>245</v>
      </c>
      <c r="D4" s="401" t="s">
        <v>246</v>
      </c>
      <c r="E4" s="401"/>
      <c r="F4" s="401"/>
      <c r="G4" s="401"/>
      <c r="H4" s="401"/>
      <c r="I4" s="401"/>
      <c r="J4" s="401"/>
      <c r="K4" s="401"/>
      <c r="L4" s="401"/>
      <c r="M4" s="401" t="s">
        <v>815</v>
      </c>
    </row>
    <row r="5" spans="1:13" ht="81.75" customHeight="1" x14ac:dyDescent="0.25">
      <c r="A5" s="401"/>
      <c r="B5" s="401"/>
      <c r="C5" s="401"/>
      <c r="D5" s="20" t="s">
        <v>150</v>
      </c>
      <c r="E5" s="20" t="s">
        <v>151</v>
      </c>
      <c r="F5" s="20" t="s">
        <v>152</v>
      </c>
      <c r="G5" s="20" t="s">
        <v>153</v>
      </c>
      <c r="H5" s="20" t="s">
        <v>154</v>
      </c>
      <c r="I5" s="20" t="s">
        <v>155</v>
      </c>
      <c r="J5" s="20" t="s">
        <v>156</v>
      </c>
      <c r="K5" s="20" t="s">
        <v>157</v>
      </c>
      <c r="L5" s="20" t="s">
        <v>158</v>
      </c>
      <c r="M5" s="401"/>
    </row>
    <row r="6" spans="1:13" x14ac:dyDescent="0.25">
      <c r="A6" s="11">
        <v>1</v>
      </c>
      <c r="B6" s="11">
        <v>2</v>
      </c>
      <c r="C6" s="114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25.5" customHeight="1" x14ac:dyDescent="0.25">
      <c r="A7" s="449">
        <v>1</v>
      </c>
      <c r="B7" s="450" t="s">
        <v>159</v>
      </c>
      <c r="C7" s="110" t="s">
        <v>160</v>
      </c>
      <c r="D7" s="111">
        <f>D8+D9+D10+D11</f>
        <v>19479527.5</v>
      </c>
      <c r="E7" s="111">
        <f t="shared" ref="E7:K7" si="0">E8+E9+E10+E11</f>
        <v>16605706.799999999</v>
      </c>
      <c r="F7" s="111">
        <f t="shared" si="0"/>
        <v>15968099.699999999</v>
      </c>
      <c r="G7" s="111">
        <f t="shared" si="0"/>
        <v>15612924.800000001</v>
      </c>
      <c r="H7" s="111">
        <f t="shared" si="0"/>
        <v>15612924.800000001</v>
      </c>
      <c r="I7" s="111">
        <f t="shared" si="0"/>
        <v>15612924.800000001</v>
      </c>
      <c r="J7" s="111">
        <f t="shared" si="0"/>
        <v>15612924.800000001</v>
      </c>
      <c r="K7" s="111">
        <f t="shared" si="0"/>
        <v>15612924.800000001</v>
      </c>
      <c r="L7" s="111">
        <f>D7+E7+F7+G7+H7+I7+J7+K7</f>
        <v>130117957.99999999</v>
      </c>
      <c r="M7" s="453" t="s">
        <v>1</v>
      </c>
    </row>
    <row r="8" spans="1:13" ht="25.5" x14ac:dyDescent="0.25">
      <c r="A8" s="449"/>
      <c r="B8" s="450"/>
      <c r="C8" s="57" t="s">
        <v>247</v>
      </c>
      <c r="D8" s="115">
        <f>D13+D18+D23+D28+D33+D38+D43</f>
        <v>6172131.7000000002</v>
      </c>
      <c r="E8" s="115">
        <f t="shared" ref="E8:K11" si="1">E13+E18+E23+E28+E33+E38+E43</f>
        <v>3388973</v>
      </c>
      <c r="F8" s="115">
        <f t="shared" si="1"/>
        <v>2855722.8000000003</v>
      </c>
      <c r="G8" s="115">
        <f t="shared" si="1"/>
        <v>2560927.7000000002</v>
      </c>
      <c r="H8" s="115">
        <f t="shared" si="1"/>
        <v>2560927.7000000002</v>
      </c>
      <c r="I8" s="115">
        <f t="shared" si="1"/>
        <v>2560927.7000000002</v>
      </c>
      <c r="J8" s="115">
        <f t="shared" si="1"/>
        <v>2560927.7000000002</v>
      </c>
      <c r="K8" s="115">
        <f t="shared" si="1"/>
        <v>2560927.7000000002</v>
      </c>
      <c r="L8" s="115">
        <f t="shared" ref="L8:L46" si="2">D8+E8+F8+G8+H8+I8+J8+K8</f>
        <v>25221465.999999996</v>
      </c>
      <c r="M8" s="454"/>
    </row>
    <row r="9" spans="1:13" ht="16.5" customHeight="1" x14ac:dyDescent="0.25">
      <c r="A9" s="449"/>
      <c r="B9" s="450"/>
      <c r="C9" s="57" t="s">
        <v>248</v>
      </c>
      <c r="D9" s="115">
        <f>D14+D19+D24+D29+D34+D39+D44</f>
        <v>13307395.800000001</v>
      </c>
      <c r="E9" s="115">
        <f t="shared" si="1"/>
        <v>13216733.799999999</v>
      </c>
      <c r="F9" s="115">
        <f t="shared" si="1"/>
        <v>13112376.899999999</v>
      </c>
      <c r="G9" s="115">
        <f t="shared" si="1"/>
        <v>13051997.1</v>
      </c>
      <c r="H9" s="115">
        <f t="shared" si="1"/>
        <v>13051997.1</v>
      </c>
      <c r="I9" s="115">
        <f t="shared" si="1"/>
        <v>13051997.1</v>
      </c>
      <c r="J9" s="115">
        <f t="shared" si="1"/>
        <v>13051997.1</v>
      </c>
      <c r="K9" s="115">
        <f t="shared" si="1"/>
        <v>13051997.1</v>
      </c>
      <c r="L9" s="115">
        <f t="shared" si="2"/>
        <v>104896491.99999999</v>
      </c>
      <c r="M9" s="454"/>
    </row>
    <row r="10" spans="1:13" ht="15" customHeight="1" x14ac:dyDescent="0.25">
      <c r="A10" s="449"/>
      <c r="B10" s="450"/>
      <c r="C10" s="57" t="s">
        <v>249</v>
      </c>
      <c r="D10" s="115">
        <f>D15+D20+D25+D30+D35+D40+D45</f>
        <v>0</v>
      </c>
      <c r="E10" s="115">
        <f t="shared" si="1"/>
        <v>0</v>
      </c>
      <c r="F10" s="115">
        <f t="shared" si="1"/>
        <v>0</v>
      </c>
      <c r="G10" s="115">
        <f t="shared" si="1"/>
        <v>0</v>
      </c>
      <c r="H10" s="115">
        <f t="shared" si="1"/>
        <v>0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2"/>
        <v>0</v>
      </c>
      <c r="M10" s="454"/>
    </row>
    <row r="11" spans="1:13" ht="25.5" x14ac:dyDescent="0.25">
      <c r="A11" s="449"/>
      <c r="B11" s="450"/>
      <c r="C11" s="57" t="s">
        <v>250</v>
      </c>
      <c r="D11" s="115">
        <f>D16+D21+D26+D31+D36+D41+D46</f>
        <v>0</v>
      </c>
      <c r="E11" s="115">
        <f t="shared" si="1"/>
        <v>0</v>
      </c>
      <c r="F11" s="115">
        <f t="shared" si="1"/>
        <v>0</v>
      </c>
      <c r="G11" s="115">
        <f t="shared" si="1"/>
        <v>0</v>
      </c>
      <c r="H11" s="115">
        <f t="shared" si="1"/>
        <v>0</v>
      </c>
      <c r="I11" s="115">
        <f t="shared" si="1"/>
        <v>0</v>
      </c>
      <c r="J11" s="115">
        <f t="shared" si="1"/>
        <v>0</v>
      </c>
      <c r="K11" s="115">
        <f t="shared" si="1"/>
        <v>0</v>
      </c>
      <c r="L11" s="115">
        <f t="shared" si="2"/>
        <v>0</v>
      </c>
      <c r="M11" s="455"/>
    </row>
    <row r="12" spans="1:13" ht="25.5" customHeight="1" x14ac:dyDescent="0.25">
      <c r="A12" s="449">
        <v>2</v>
      </c>
      <c r="B12" s="450" t="s">
        <v>24</v>
      </c>
      <c r="C12" s="110" t="s">
        <v>160</v>
      </c>
      <c r="D12" s="111">
        <f>D13+D14+D15+D16</f>
        <v>1979248</v>
      </c>
      <c r="E12" s="111">
        <f t="shared" ref="E12:K12" si="3">E13+E14+E15+E16</f>
        <v>1370551.2</v>
      </c>
      <c r="F12" s="111">
        <f t="shared" si="3"/>
        <v>703159.89999999991</v>
      </c>
      <c r="G12" s="111">
        <f t="shared" si="3"/>
        <v>347985</v>
      </c>
      <c r="H12" s="111">
        <f t="shared" si="3"/>
        <v>347985</v>
      </c>
      <c r="I12" s="111">
        <f t="shared" si="3"/>
        <v>347985</v>
      </c>
      <c r="J12" s="111">
        <f t="shared" si="3"/>
        <v>347985</v>
      </c>
      <c r="K12" s="111">
        <f t="shared" si="3"/>
        <v>347985</v>
      </c>
      <c r="L12" s="111">
        <f t="shared" si="2"/>
        <v>5792884.0999999996</v>
      </c>
      <c r="M12" s="453" t="s">
        <v>1</v>
      </c>
    </row>
    <row r="13" spans="1:13" ht="25.5" x14ac:dyDescent="0.25">
      <c r="A13" s="449"/>
      <c r="B13" s="450"/>
      <c r="C13" s="57" t="s">
        <v>247</v>
      </c>
      <c r="D13" s="115">
        <v>1332092.8999999999</v>
      </c>
      <c r="E13" s="115">
        <v>836910.7</v>
      </c>
      <c r="F13" s="115">
        <v>294795.09999999998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f t="shared" si="2"/>
        <v>2463798.6999999997</v>
      </c>
      <c r="M13" s="454"/>
    </row>
    <row r="14" spans="1:13" ht="16.5" customHeight="1" x14ac:dyDescent="0.25">
      <c r="A14" s="449"/>
      <c r="B14" s="450"/>
      <c r="C14" s="57" t="s">
        <v>248</v>
      </c>
      <c r="D14" s="115">
        <v>647155.1</v>
      </c>
      <c r="E14" s="115">
        <v>533640.5</v>
      </c>
      <c r="F14" s="115">
        <v>408364.79999999999</v>
      </c>
      <c r="G14" s="115">
        <v>347985</v>
      </c>
      <c r="H14" s="115">
        <v>347985</v>
      </c>
      <c r="I14" s="115">
        <v>347985</v>
      </c>
      <c r="J14" s="115">
        <v>347985</v>
      </c>
      <c r="K14" s="115">
        <v>347985</v>
      </c>
      <c r="L14" s="115">
        <f t="shared" si="2"/>
        <v>3329085.4000000004</v>
      </c>
      <c r="M14" s="454"/>
    </row>
    <row r="15" spans="1:13" ht="15" customHeight="1" x14ac:dyDescent="0.25">
      <c r="A15" s="449"/>
      <c r="B15" s="450"/>
      <c r="C15" s="57" t="s">
        <v>249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f t="shared" si="2"/>
        <v>0</v>
      </c>
      <c r="M15" s="454"/>
    </row>
    <row r="16" spans="1:13" ht="25.5" x14ac:dyDescent="0.25">
      <c r="A16" s="449"/>
      <c r="B16" s="450"/>
      <c r="C16" s="57" t="s">
        <v>250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f t="shared" si="2"/>
        <v>0</v>
      </c>
      <c r="M16" s="455"/>
    </row>
    <row r="17" spans="1:13" ht="25.5" x14ac:dyDescent="0.25">
      <c r="A17" s="449">
        <v>3</v>
      </c>
      <c r="B17" s="450" t="s">
        <v>311</v>
      </c>
      <c r="C17" s="110" t="s">
        <v>160</v>
      </c>
      <c r="D17" s="111">
        <f>D18+D19+D20+D21</f>
        <v>16824.3</v>
      </c>
      <c r="E17" s="111">
        <f t="shared" ref="E17:K17" si="4">E18+E19+E20+E21</f>
        <v>9109.5</v>
      </c>
      <c r="F17" s="111">
        <f t="shared" si="4"/>
        <v>9109.5</v>
      </c>
      <c r="G17" s="111">
        <f t="shared" si="4"/>
        <v>9109.5</v>
      </c>
      <c r="H17" s="111">
        <f t="shared" si="4"/>
        <v>9109.5</v>
      </c>
      <c r="I17" s="111">
        <f t="shared" si="4"/>
        <v>9109.5</v>
      </c>
      <c r="J17" s="111">
        <f t="shared" si="4"/>
        <v>9109.5</v>
      </c>
      <c r="K17" s="111">
        <f t="shared" si="4"/>
        <v>9109.5</v>
      </c>
      <c r="L17" s="111">
        <f t="shared" si="2"/>
        <v>80590.8</v>
      </c>
      <c r="M17" s="446" t="s">
        <v>1</v>
      </c>
    </row>
    <row r="18" spans="1:13" ht="25.5" x14ac:dyDescent="0.25">
      <c r="A18" s="449"/>
      <c r="B18" s="450"/>
      <c r="C18" s="57" t="s">
        <v>247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f t="shared" si="2"/>
        <v>0</v>
      </c>
      <c r="M18" s="447"/>
    </row>
    <row r="19" spans="1:13" ht="18" customHeight="1" x14ac:dyDescent="0.25">
      <c r="A19" s="449"/>
      <c r="B19" s="450"/>
      <c r="C19" s="57" t="s">
        <v>248</v>
      </c>
      <c r="D19" s="115">
        <v>16824.3</v>
      </c>
      <c r="E19" s="115">
        <v>9109.5</v>
      </c>
      <c r="F19" s="115">
        <v>9109.5</v>
      </c>
      <c r="G19" s="115">
        <v>9109.5</v>
      </c>
      <c r="H19" s="115">
        <v>9109.5</v>
      </c>
      <c r="I19" s="115">
        <v>9109.5</v>
      </c>
      <c r="J19" s="115">
        <v>9109.5</v>
      </c>
      <c r="K19" s="115">
        <v>9109.5</v>
      </c>
      <c r="L19" s="115">
        <f t="shared" si="2"/>
        <v>80590.8</v>
      </c>
      <c r="M19" s="447"/>
    </row>
    <row r="20" spans="1:13" ht="38.25" x14ac:dyDescent="0.25">
      <c r="A20" s="449"/>
      <c r="B20" s="450"/>
      <c r="C20" s="57" t="s">
        <v>249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f t="shared" si="2"/>
        <v>0</v>
      </c>
      <c r="M20" s="447"/>
    </row>
    <row r="21" spans="1:13" ht="25.5" x14ac:dyDescent="0.25">
      <c r="A21" s="449"/>
      <c r="B21" s="450"/>
      <c r="C21" s="57" t="s">
        <v>250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f t="shared" si="2"/>
        <v>0</v>
      </c>
      <c r="M21" s="448"/>
    </row>
    <row r="22" spans="1:13" ht="25.5" customHeight="1" x14ac:dyDescent="0.25">
      <c r="A22" s="459">
        <v>4</v>
      </c>
      <c r="B22" s="460" t="s">
        <v>171</v>
      </c>
      <c r="C22" s="110" t="s">
        <v>160</v>
      </c>
      <c r="D22" s="111">
        <f>D23+D24+D25+D26</f>
        <v>6268674</v>
      </c>
      <c r="E22" s="111">
        <f t="shared" ref="E22:K22" si="5">E23+E24+E25+E26</f>
        <v>5986400.5999999996</v>
      </c>
      <c r="F22" s="111">
        <f t="shared" si="5"/>
        <v>5990370.4000000004</v>
      </c>
      <c r="G22" s="111">
        <f t="shared" si="5"/>
        <v>5990370.4000000004</v>
      </c>
      <c r="H22" s="111">
        <f t="shared" si="5"/>
        <v>5990370.4000000004</v>
      </c>
      <c r="I22" s="111">
        <f t="shared" si="5"/>
        <v>5990370.4000000004</v>
      </c>
      <c r="J22" s="111">
        <f t="shared" si="5"/>
        <v>5990370.4000000004</v>
      </c>
      <c r="K22" s="111">
        <f t="shared" si="5"/>
        <v>5990370.4000000004</v>
      </c>
      <c r="L22" s="111">
        <f t="shared" si="2"/>
        <v>48197296.999999993</v>
      </c>
      <c r="M22" s="456"/>
    </row>
    <row r="23" spans="1:13" ht="25.5" x14ac:dyDescent="0.25">
      <c r="A23" s="459"/>
      <c r="B23" s="460"/>
      <c r="C23" s="57" t="s">
        <v>247</v>
      </c>
      <c r="D23" s="115">
        <v>2507544.2000000002</v>
      </c>
      <c r="E23" s="115">
        <v>2463206.5</v>
      </c>
      <c r="F23" s="115">
        <v>2470772.6</v>
      </c>
      <c r="G23" s="115">
        <v>2470772.6</v>
      </c>
      <c r="H23" s="115">
        <v>2470772.6</v>
      </c>
      <c r="I23" s="115">
        <v>2470772.6</v>
      </c>
      <c r="J23" s="115">
        <v>2470772.6</v>
      </c>
      <c r="K23" s="115">
        <v>2470772.6</v>
      </c>
      <c r="L23" s="115">
        <f t="shared" si="2"/>
        <v>19795386.300000001</v>
      </c>
      <c r="M23" s="457"/>
    </row>
    <row r="24" spans="1:13" ht="15" customHeight="1" x14ac:dyDescent="0.25">
      <c r="A24" s="459"/>
      <c r="B24" s="460"/>
      <c r="C24" s="57" t="s">
        <v>248</v>
      </c>
      <c r="D24" s="115">
        <f>3689575.3+71014.5+540</f>
        <v>3761129.8</v>
      </c>
      <c r="E24" s="115">
        <f>3451276.3+71917.8</f>
        <v>3523194.0999999996</v>
      </c>
      <c r="F24" s="115">
        <f t="shared" ref="F24:K24" si="6">3444588.2+75009.6</f>
        <v>3519597.8000000003</v>
      </c>
      <c r="G24" s="115">
        <f t="shared" si="6"/>
        <v>3519597.8000000003</v>
      </c>
      <c r="H24" s="115">
        <f t="shared" si="6"/>
        <v>3519597.8000000003</v>
      </c>
      <c r="I24" s="115">
        <f t="shared" si="6"/>
        <v>3519597.8000000003</v>
      </c>
      <c r="J24" s="115">
        <f t="shared" si="6"/>
        <v>3519597.8000000003</v>
      </c>
      <c r="K24" s="115">
        <f t="shared" si="6"/>
        <v>3519597.8000000003</v>
      </c>
      <c r="L24" s="115">
        <f t="shared" si="2"/>
        <v>28401910.700000003</v>
      </c>
      <c r="M24" s="457"/>
    </row>
    <row r="25" spans="1:13" ht="38.25" x14ac:dyDescent="0.25">
      <c r="A25" s="459"/>
      <c r="B25" s="460"/>
      <c r="C25" s="57" t="s">
        <v>249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f t="shared" si="2"/>
        <v>0</v>
      </c>
      <c r="M25" s="457"/>
    </row>
    <row r="26" spans="1:13" ht="25.5" x14ac:dyDescent="0.25">
      <c r="A26" s="459"/>
      <c r="B26" s="460"/>
      <c r="C26" s="57" t="s">
        <v>250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f t="shared" si="2"/>
        <v>0</v>
      </c>
      <c r="M26" s="458"/>
    </row>
    <row r="27" spans="1:13" ht="25.5" customHeight="1" x14ac:dyDescent="0.25">
      <c r="A27" s="449">
        <v>5</v>
      </c>
      <c r="B27" s="450" t="s">
        <v>251</v>
      </c>
      <c r="C27" s="110" t="s">
        <v>160</v>
      </c>
      <c r="D27" s="111">
        <f>D28+D29+D30+D31</f>
        <v>2851250.1</v>
      </c>
      <c r="E27" s="111">
        <f t="shared" ref="E27:K27" si="7">E28+E29+E30+E31</f>
        <v>2850934.1</v>
      </c>
      <c r="F27" s="111">
        <f t="shared" si="7"/>
        <v>2850934.1</v>
      </c>
      <c r="G27" s="111">
        <f t="shared" si="7"/>
        <v>2850934.1</v>
      </c>
      <c r="H27" s="111">
        <f t="shared" si="7"/>
        <v>2850934.1</v>
      </c>
      <c r="I27" s="111">
        <f t="shared" si="7"/>
        <v>2850934.1</v>
      </c>
      <c r="J27" s="111">
        <f t="shared" si="7"/>
        <v>2850934.1</v>
      </c>
      <c r="K27" s="111">
        <f t="shared" si="7"/>
        <v>2850934.1</v>
      </c>
      <c r="L27" s="111">
        <f t="shared" si="2"/>
        <v>22807788.800000004</v>
      </c>
      <c r="M27" s="453" t="s">
        <v>1</v>
      </c>
    </row>
    <row r="28" spans="1:13" ht="25.5" x14ac:dyDescent="0.25">
      <c r="A28" s="449"/>
      <c r="B28" s="450"/>
      <c r="C28" s="57" t="s">
        <v>247</v>
      </c>
      <c r="D28" s="115">
        <v>0</v>
      </c>
      <c r="E28" s="115"/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f t="shared" si="2"/>
        <v>0</v>
      </c>
      <c r="M28" s="454"/>
    </row>
    <row r="29" spans="1:13" ht="17.25" customHeight="1" x14ac:dyDescent="0.25">
      <c r="A29" s="449"/>
      <c r="B29" s="450"/>
      <c r="C29" s="57" t="s">
        <v>248</v>
      </c>
      <c r="D29" s="115">
        <v>2851250.1</v>
      </c>
      <c r="E29" s="115">
        <v>2850934.1</v>
      </c>
      <c r="F29" s="115">
        <v>2850934.1</v>
      </c>
      <c r="G29" s="115">
        <v>2850934.1</v>
      </c>
      <c r="H29" s="115">
        <v>2850934.1</v>
      </c>
      <c r="I29" s="115">
        <v>2850934.1</v>
      </c>
      <c r="J29" s="115">
        <v>2850934.1</v>
      </c>
      <c r="K29" s="115">
        <v>2850934.1</v>
      </c>
      <c r="L29" s="115">
        <f t="shared" si="2"/>
        <v>22807788.800000004</v>
      </c>
      <c r="M29" s="454"/>
    </row>
    <row r="30" spans="1:13" ht="38.25" x14ac:dyDescent="0.25">
      <c r="A30" s="449"/>
      <c r="B30" s="450"/>
      <c r="C30" s="57" t="s">
        <v>249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f t="shared" si="2"/>
        <v>0</v>
      </c>
      <c r="M30" s="454"/>
    </row>
    <row r="31" spans="1:13" ht="25.5" x14ac:dyDescent="0.25">
      <c r="A31" s="449"/>
      <c r="B31" s="450"/>
      <c r="C31" s="57" t="s">
        <v>250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f t="shared" si="2"/>
        <v>0</v>
      </c>
      <c r="M31" s="455"/>
    </row>
    <row r="32" spans="1:13" ht="25.5" customHeight="1" x14ac:dyDescent="0.25">
      <c r="A32" s="449">
        <v>6</v>
      </c>
      <c r="B32" s="450" t="s">
        <v>216</v>
      </c>
      <c r="C32" s="110" t="s">
        <v>160</v>
      </c>
      <c r="D32" s="111">
        <f>D33+D34+D35+D36</f>
        <v>7986789.5999999996</v>
      </c>
      <c r="E32" s="111">
        <f t="shared" ref="E32:K32" si="8">E33+E34+E35+E36</f>
        <v>6036497.2000000002</v>
      </c>
      <c r="F32" s="111">
        <f t="shared" si="8"/>
        <v>6062311.5999999996</v>
      </c>
      <c r="G32" s="111">
        <f t="shared" si="8"/>
        <v>6062311.5999999996</v>
      </c>
      <c r="H32" s="111">
        <f t="shared" si="8"/>
        <v>6062311.5999999996</v>
      </c>
      <c r="I32" s="111">
        <f t="shared" si="8"/>
        <v>6062311.5999999996</v>
      </c>
      <c r="J32" s="111">
        <f t="shared" si="8"/>
        <v>6062311.5999999996</v>
      </c>
      <c r="K32" s="111">
        <f t="shared" si="8"/>
        <v>6062311.5999999996</v>
      </c>
      <c r="L32" s="111">
        <f t="shared" si="2"/>
        <v>50397156.400000006</v>
      </c>
      <c r="M32" s="446" t="s">
        <v>1</v>
      </c>
    </row>
    <row r="33" spans="1:13" ht="25.5" x14ac:dyDescent="0.25">
      <c r="A33" s="449"/>
      <c r="B33" s="450"/>
      <c r="C33" s="57" t="s">
        <v>247</v>
      </c>
      <c r="D33" s="115">
        <v>2332494.6</v>
      </c>
      <c r="E33" s="115">
        <v>88855.8</v>
      </c>
      <c r="F33" s="115">
        <v>90155.1</v>
      </c>
      <c r="G33" s="115">
        <v>90155.1</v>
      </c>
      <c r="H33" s="115">
        <v>90155.1</v>
      </c>
      <c r="I33" s="115">
        <v>90155.1</v>
      </c>
      <c r="J33" s="115">
        <v>90155.1</v>
      </c>
      <c r="K33" s="115">
        <v>90155.1</v>
      </c>
      <c r="L33" s="115">
        <f t="shared" si="2"/>
        <v>2962281.0000000005</v>
      </c>
      <c r="M33" s="447"/>
    </row>
    <row r="34" spans="1:13" ht="14.25" customHeight="1" x14ac:dyDescent="0.25">
      <c r="A34" s="449"/>
      <c r="B34" s="450"/>
      <c r="C34" s="57" t="s">
        <v>248</v>
      </c>
      <c r="D34" s="115">
        <f>5649295+5000</f>
        <v>5654295</v>
      </c>
      <c r="E34" s="115">
        <f>5942641.4+5000</f>
        <v>5947641.4000000004</v>
      </c>
      <c r="F34" s="115">
        <f>5967156.5+5000</f>
        <v>5972156.5</v>
      </c>
      <c r="G34" s="115">
        <v>5972156.5</v>
      </c>
      <c r="H34" s="115">
        <v>5972156.5</v>
      </c>
      <c r="I34" s="115">
        <v>5972156.5</v>
      </c>
      <c r="J34" s="115">
        <v>5972156.5</v>
      </c>
      <c r="K34" s="115">
        <v>5972156.5</v>
      </c>
      <c r="L34" s="115">
        <f t="shared" si="2"/>
        <v>47434875.399999999</v>
      </c>
      <c r="M34" s="447"/>
    </row>
    <row r="35" spans="1:13" ht="38.25" x14ac:dyDescent="0.25">
      <c r="A35" s="449"/>
      <c r="B35" s="450"/>
      <c r="C35" s="57" t="s">
        <v>249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f t="shared" si="2"/>
        <v>0</v>
      </c>
      <c r="M35" s="447"/>
    </row>
    <row r="36" spans="1:13" ht="25.5" x14ac:dyDescent="0.25">
      <c r="A36" s="449"/>
      <c r="B36" s="450"/>
      <c r="C36" s="57" t="s">
        <v>250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f t="shared" si="2"/>
        <v>0</v>
      </c>
      <c r="M36" s="448"/>
    </row>
    <row r="37" spans="1:13" ht="25.5" customHeight="1" x14ac:dyDescent="0.25">
      <c r="A37" s="449">
        <v>7</v>
      </c>
      <c r="B37" s="450" t="s">
        <v>252</v>
      </c>
      <c r="C37" s="110" t="s">
        <v>160</v>
      </c>
      <c r="D37" s="111">
        <f>D38+D39+D40+D41</f>
        <v>5450</v>
      </c>
      <c r="E37" s="111">
        <f t="shared" ref="E37:K37" si="9">E38+E39+E40+E41</f>
        <v>5450</v>
      </c>
      <c r="F37" s="111">
        <f t="shared" si="9"/>
        <v>5450</v>
      </c>
      <c r="G37" s="111">
        <f t="shared" si="9"/>
        <v>5450</v>
      </c>
      <c r="H37" s="111">
        <f t="shared" si="9"/>
        <v>5450</v>
      </c>
      <c r="I37" s="111">
        <f t="shared" si="9"/>
        <v>5450</v>
      </c>
      <c r="J37" s="111">
        <f t="shared" si="9"/>
        <v>5450</v>
      </c>
      <c r="K37" s="111">
        <f t="shared" si="9"/>
        <v>5450</v>
      </c>
      <c r="L37" s="111">
        <f t="shared" si="2"/>
        <v>43600</v>
      </c>
      <c r="M37" s="446" t="s">
        <v>1</v>
      </c>
    </row>
    <row r="38" spans="1:13" ht="25.5" x14ac:dyDescent="0.25">
      <c r="A38" s="449"/>
      <c r="B38" s="450"/>
      <c r="C38" s="57" t="s">
        <v>247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f t="shared" si="2"/>
        <v>0</v>
      </c>
      <c r="M38" s="447"/>
    </row>
    <row r="39" spans="1:13" ht="14.25" customHeight="1" x14ac:dyDescent="0.25">
      <c r="A39" s="449"/>
      <c r="B39" s="450"/>
      <c r="C39" s="57" t="s">
        <v>248</v>
      </c>
      <c r="D39" s="115">
        <v>5450</v>
      </c>
      <c r="E39" s="115">
        <v>5450</v>
      </c>
      <c r="F39" s="115">
        <v>5450</v>
      </c>
      <c r="G39" s="115">
        <v>5450</v>
      </c>
      <c r="H39" s="115">
        <v>5450</v>
      </c>
      <c r="I39" s="115">
        <v>5450</v>
      </c>
      <c r="J39" s="115">
        <v>5450</v>
      </c>
      <c r="K39" s="115">
        <v>5450</v>
      </c>
      <c r="L39" s="115">
        <f t="shared" si="2"/>
        <v>43600</v>
      </c>
      <c r="M39" s="447"/>
    </row>
    <row r="40" spans="1:13" ht="38.25" x14ac:dyDescent="0.25">
      <c r="A40" s="449"/>
      <c r="B40" s="450"/>
      <c r="C40" s="57" t="s">
        <v>249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f t="shared" si="2"/>
        <v>0</v>
      </c>
      <c r="M40" s="447"/>
    </row>
    <row r="41" spans="1:13" ht="25.5" x14ac:dyDescent="0.25">
      <c r="A41" s="449"/>
      <c r="B41" s="450"/>
      <c r="C41" s="57" t="s">
        <v>250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f t="shared" si="2"/>
        <v>0</v>
      </c>
      <c r="M41" s="448"/>
    </row>
    <row r="42" spans="1:13" ht="25.5" customHeight="1" x14ac:dyDescent="0.25">
      <c r="A42" s="449">
        <v>8</v>
      </c>
      <c r="B42" s="450" t="s">
        <v>237</v>
      </c>
      <c r="C42" s="110" t="s">
        <v>160</v>
      </c>
      <c r="D42" s="111">
        <f>D43+D44+D45+D46</f>
        <v>371291.5</v>
      </c>
      <c r="E42" s="111">
        <f t="shared" ref="E42:K42" si="10">E43+E44+E45+E46</f>
        <v>346764.2</v>
      </c>
      <c r="F42" s="111">
        <f t="shared" si="10"/>
        <v>346764.2</v>
      </c>
      <c r="G42" s="111">
        <f t="shared" si="10"/>
        <v>346764.2</v>
      </c>
      <c r="H42" s="111">
        <f t="shared" si="10"/>
        <v>346764.2</v>
      </c>
      <c r="I42" s="111">
        <f t="shared" si="10"/>
        <v>346764.2</v>
      </c>
      <c r="J42" s="111">
        <f t="shared" si="10"/>
        <v>346764.2</v>
      </c>
      <c r="K42" s="111">
        <f t="shared" si="10"/>
        <v>346764.2</v>
      </c>
      <c r="L42" s="111">
        <f t="shared" si="2"/>
        <v>2798640.9000000004</v>
      </c>
      <c r="M42" s="446" t="s">
        <v>1</v>
      </c>
    </row>
    <row r="43" spans="1:13" ht="25.5" x14ac:dyDescent="0.25">
      <c r="A43" s="449"/>
      <c r="B43" s="450"/>
      <c r="C43" s="57" t="s">
        <v>247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f t="shared" si="2"/>
        <v>0</v>
      </c>
      <c r="M43" s="447"/>
    </row>
    <row r="44" spans="1:13" ht="13.5" customHeight="1" x14ac:dyDescent="0.25">
      <c r="A44" s="449"/>
      <c r="B44" s="450"/>
      <c r="C44" s="57" t="s">
        <v>248</v>
      </c>
      <c r="D44" s="115">
        <v>371291.5</v>
      </c>
      <c r="E44" s="115">
        <v>346764.2</v>
      </c>
      <c r="F44" s="115">
        <v>346764.2</v>
      </c>
      <c r="G44" s="115">
        <v>346764.2</v>
      </c>
      <c r="H44" s="115">
        <v>346764.2</v>
      </c>
      <c r="I44" s="115">
        <v>346764.2</v>
      </c>
      <c r="J44" s="115">
        <v>346764.2</v>
      </c>
      <c r="K44" s="115">
        <v>346764.2</v>
      </c>
      <c r="L44" s="115">
        <f t="shared" si="2"/>
        <v>2798640.9000000004</v>
      </c>
      <c r="M44" s="447"/>
    </row>
    <row r="45" spans="1:13" ht="38.25" x14ac:dyDescent="0.25">
      <c r="A45" s="449"/>
      <c r="B45" s="450"/>
      <c r="C45" s="57" t="s">
        <v>249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f t="shared" si="2"/>
        <v>0</v>
      </c>
      <c r="M45" s="447"/>
    </row>
    <row r="46" spans="1:13" ht="25.5" x14ac:dyDescent="0.25">
      <c r="A46" s="449"/>
      <c r="B46" s="450"/>
      <c r="C46" s="57" t="s">
        <v>250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f t="shared" si="2"/>
        <v>0</v>
      </c>
      <c r="M46" s="448"/>
    </row>
  </sheetData>
  <mergeCells count="31">
    <mergeCell ref="M4:M5"/>
    <mergeCell ref="A37:A41"/>
    <mergeCell ref="B37:B41"/>
    <mergeCell ref="A12:A16"/>
    <mergeCell ref="B12:B16"/>
    <mergeCell ref="A17:A21"/>
    <mergeCell ref="B17:B21"/>
    <mergeCell ref="A22:A26"/>
    <mergeCell ref="B22:B26"/>
    <mergeCell ref="M37:M41"/>
    <mergeCell ref="A7:A11"/>
    <mergeCell ref="B7:B11"/>
    <mergeCell ref="A4:A5"/>
    <mergeCell ref="B4:B5"/>
    <mergeCell ref="C4:C5"/>
    <mergeCell ref="M42:M46"/>
    <mergeCell ref="A42:A46"/>
    <mergeCell ref="B42:B46"/>
    <mergeCell ref="J1:M1"/>
    <mergeCell ref="A2:M2"/>
    <mergeCell ref="M7:M11"/>
    <mergeCell ref="M12:M16"/>
    <mergeCell ref="M17:M21"/>
    <mergeCell ref="M22:M26"/>
    <mergeCell ref="M27:M31"/>
    <mergeCell ref="M32:M36"/>
    <mergeCell ref="A27:A31"/>
    <mergeCell ref="B27:B31"/>
    <mergeCell ref="A32:A36"/>
    <mergeCell ref="B32:B36"/>
    <mergeCell ref="D4:L4"/>
  </mergeCells>
  <pageMargins left="0.70866141732283472" right="0.70866141732283472" top="0.49" bottom="0.51181102362204722" header="0.31496062992125984" footer="0.31496062992125984"/>
  <pageSetup paperSize="9" scale="81" fitToHeight="0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view="pageBreakPreview" zoomScale="90" zoomScaleNormal="100" zoomScaleSheetLayoutView="90" workbookViewId="0">
      <selection activeCell="W10" sqref="W10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17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  <col min="12" max="12" width="8" customWidth="1"/>
    <col min="13" max="13" width="10.42578125" customWidth="1"/>
    <col min="14" max="14" width="7.85546875" customWidth="1"/>
    <col min="15" max="15" width="10.140625" customWidth="1"/>
    <col min="16" max="16" width="9.140625" customWidth="1"/>
    <col min="17" max="17" width="10.7109375" customWidth="1"/>
    <col min="18" max="18" width="7.85546875" customWidth="1"/>
    <col min="19" max="19" width="10.5703125" customWidth="1"/>
    <col min="20" max="20" width="7.85546875" customWidth="1"/>
    <col min="21" max="21" width="10.28515625" customWidth="1"/>
  </cols>
  <sheetData>
    <row r="1" spans="1:21" ht="87.75" customHeight="1" x14ac:dyDescent="0.25">
      <c r="Q1" s="341" t="s">
        <v>802</v>
      </c>
      <c r="R1" s="341"/>
      <c r="S1" s="341"/>
      <c r="T1" s="341"/>
      <c r="U1" s="341"/>
    </row>
    <row r="2" spans="1:21" ht="18.75" x14ac:dyDescent="0.25">
      <c r="A2" s="462" t="s">
        <v>676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</row>
    <row r="4" spans="1:21" ht="66" customHeight="1" x14ac:dyDescent="0.25">
      <c r="A4" s="470" t="s">
        <v>5</v>
      </c>
      <c r="B4" s="476" t="s">
        <v>253</v>
      </c>
      <c r="C4" s="476" t="s">
        <v>677</v>
      </c>
      <c r="D4" s="471" t="s">
        <v>268</v>
      </c>
      <c r="E4" s="476" t="s">
        <v>678</v>
      </c>
      <c r="F4" s="477" t="s">
        <v>254</v>
      </c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</row>
    <row r="5" spans="1:21" x14ac:dyDescent="0.25">
      <c r="A5" s="470"/>
      <c r="B5" s="476"/>
      <c r="C5" s="476"/>
      <c r="D5" s="471"/>
      <c r="E5" s="476"/>
      <c r="F5" s="471">
        <v>2023</v>
      </c>
      <c r="G5" s="471"/>
      <c r="H5" s="471">
        <v>2024</v>
      </c>
      <c r="I5" s="471"/>
      <c r="J5" s="471">
        <v>2025</v>
      </c>
      <c r="K5" s="471"/>
      <c r="L5" s="471">
        <v>2026</v>
      </c>
      <c r="M5" s="471"/>
      <c r="N5" s="471">
        <v>2027</v>
      </c>
      <c r="O5" s="471"/>
      <c r="P5" s="471">
        <v>2028</v>
      </c>
      <c r="Q5" s="471"/>
      <c r="R5" s="471">
        <v>2029</v>
      </c>
      <c r="S5" s="471"/>
      <c r="T5" s="471">
        <v>2030</v>
      </c>
      <c r="U5" s="471"/>
    </row>
    <row r="6" spans="1:21" ht="75" customHeight="1" x14ac:dyDescent="0.25">
      <c r="A6" s="470"/>
      <c r="B6" s="476"/>
      <c r="C6" s="476"/>
      <c r="D6" s="471"/>
      <c r="E6" s="476"/>
      <c r="F6" s="22" t="s">
        <v>255</v>
      </c>
      <c r="G6" s="22" t="s">
        <v>264</v>
      </c>
      <c r="H6" s="22" t="s">
        <v>255</v>
      </c>
      <c r="I6" s="22" t="s">
        <v>264</v>
      </c>
      <c r="J6" s="22" t="s">
        <v>255</v>
      </c>
      <c r="K6" s="22" t="s">
        <v>264</v>
      </c>
      <c r="L6" s="22" t="s">
        <v>255</v>
      </c>
      <c r="M6" s="22" t="s">
        <v>264</v>
      </c>
      <c r="N6" s="22" t="s">
        <v>255</v>
      </c>
      <c r="O6" s="22" t="s">
        <v>264</v>
      </c>
      <c r="P6" s="22" t="s">
        <v>255</v>
      </c>
      <c r="Q6" s="22" t="s">
        <v>264</v>
      </c>
      <c r="R6" s="22" t="s">
        <v>255</v>
      </c>
      <c r="S6" s="22" t="s">
        <v>264</v>
      </c>
      <c r="T6" s="22" t="s">
        <v>255</v>
      </c>
      <c r="U6" s="22" t="s">
        <v>264</v>
      </c>
    </row>
    <row r="7" spans="1:21" x14ac:dyDescent="0.25">
      <c r="A7" s="24">
        <v>1</v>
      </c>
      <c r="B7" s="31">
        <v>2</v>
      </c>
      <c r="C7" s="31">
        <v>3</v>
      </c>
      <c r="D7" s="24">
        <v>4</v>
      </c>
      <c r="E7" s="31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</row>
    <row r="8" spans="1:21" ht="52.5" customHeight="1" x14ac:dyDescent="0.25">
      <c r="A8" s="30">
        <v>1</v>
      </c>
      <c r="B8" s="32" t="s">
        <v>266</v>
      </c>
      <c r="C8" s="33" t="s">
        <v>256</v>
      </c>
      <c r="D8" s="24" t="s">
        <v>4</v>
      </c>
      <c r="E8" s="463" t="s">
        <v>265</v>
      </c>
      <c r="F8" s="25" t="s">
        <v>257</v>
      </c>
      <c r="G8" s="23" t="s">
        <v>257</v>
      </c>
      <c r="H8" s="25" t="s">
        <v>257</v>
      </c>
      <c r="I8" s="23" t="s">
        <v>257</v>
      </c>
      <c r="J8" s="25" t="s">
        <v>257</v>
      </c>
      <c r="K8" s="23" t="s">
        <v>257</v>
      </c>
      <c r="L8" s="25" t="s">
        <v>257</v>
      </c>
      <c r="M8" s="23" t="s">
        <v>257</v>
      </c>
      <c r="N8" s="25" t="s">
        <v>257</v>
      </c>
      <c r="O8" s="23" t="s">
        <v>257</v>
      </c>
      <c r="P8" s="25" t="s">
        <v>257</v>
      </c>
      <c r="Q8" s="23" t="s">
        <v>257</v>
      </c>
      <c r="R8" s="25" t="s">
        <v>257</v>
      </c>
      <c r="S8" s="23" t="s">
        <v>257</v>
      </c>
      <c r="T8" s="25" t="s">
        <v>257</v>
      </c>
      <c r="U8" s="23" t="s">
        <v>257</v>
      </c>
    </row>
    <row r="9" spans="1:21" ht="27" customHeight="1" x14ac:dyDescent="0.25">
      <c r="A9" s="470" t="s">
        <v>27</v>
      </c>
      <c r="B9" s="468" t="s">
        <v>258</v>
      </c>
      <c r="C9" s="468" t="str">
        <f>'3 Мероприятия (результаты)'!B63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9" s="471" t="s">
        <v>4</v>
      </c>
      <c r="E9" s="464"/>
      <c r="F9" s="25">
        <f>'3 Мероприятия (результаты)'!E63</f>
        <v>79.900000000000006</v>
      </c>
      <c r="G9" s="466">
        <v>263609</v>
      </c>
      <c r="H9" s="25">
        <v>79.900000000000006</v>
      </c>
      <c r="I9" s="466">
        <v>263609</v>
      </c>
      <c r="J9" s="25">
        <v>79.900000000000006</v>
      </c>
      <c r="K9" s="466">
        <v>263609</v>
      </c>
      <c r="L9" s="25">
        <v>79.900000000000006</v>
      </c>
      <c r="M9" s="466">
        <v>263609</v>
      </c>
      <c r="N9" s="25">
        <v>79.900000000000006</v>
      </c>
      <c r="O9" s="466">
        <v>263609</v>
      </c>
      <c r="P9" s="25">
        <v>79.900000000000006</v>
      </c>
      <c r="Q9" s="466">
        <v>263609</v>
      </c>
      <c r="R9" s="26">
        <v>79.900000000000006</v>
      </c>
      <c r="S9" s="466">
        <v>263609</v>
      </c>
      <c r="T9" s="25">
        <v>79.900000000000006</v>
      </c>
      <c r="U9" s="466">
        <v>263609</v>
      </c>
    </row>
    <row r="10" spans="1:21" ht="251.25" customHeight="1" x14ac:dyDescent="0.25">
      <c r="A10" s="470"/>
      <c r="B10" s="468"/>
      <c r="C10" s="468"/>
      <c r="D10" s="471"/>
      <c r="E10" s="465"/>
      <c r="F10" s="28" t="s">
        <v>263</v>
      </c>
      <c r="G10" s="467"/>
      <c r="H10" s="28" t="s">
        <v>263</v>
      </c>
      <c r="I10" s="467"/>
      <c r="J10" s="28" t="s">
        <v>263</v>
      </c>
      <c r="K10" s="467"/>
      <c r="L10" s="28" t="s">
        <v>263</v>
      </c>
      <c r="M10" s="467"/>
      <c r="N10" s="28" t="s">
        <v>263</v>
      </c>
      <c r="O10" s="467"/>
      <c r="P10" s="28" t="s">
        <v>263</v>
      </c>
      <c r="Q10" s="467"/>
      <c r="R10" s="27" t="s">
        <v>263</v>
      </c>
      <c r="S10" s="467"/>
      <c r="T10" s="28" t="s">
        <v>263</v>
      </c>
      <c r="U10" s="467"/>
    </row>
    <row r="11" spans="1:21" ht="45" customHeight="1" x14ac:dyDescent="0.25">
      <c r="A11" s="30">
        <v>2</v>
      </c>
      <c r="B11" s="32" t="s">
        <v>267</v>
      </c>
      <c r="C11" s="32" t="s">
        <v>206</v>
      </c>
      <c r="D11" s="24" t="s">
        <v>4</v>
      </c>
      <c r="E11" s="472" t="s">
        <v>259</v>
      </c>
      <c r="F11" s="29" t="s">
        <v>257</v>
      </c>
      <c r="G11" s="23" t="s">
        <v>257</v>
      </c>
      <c r="H11" s="29" t="s">
        <v>257</v>
      </c>
      <c r="I11" s="23" t="s">
        <v>257</v>
      </c>
      <c r="J11" s="29" t="s">
        <v>257</v>
      </c>
      <c r="K11" s="23" t="s">
        <v>257</v>
      </c>
      <c r="L11" s="29" t="s">
        <v>257</v>
      </c>
      <c r="M11" s="23" t="s">
        <v>257</v>
      </c>
      <c r="N11" s="29" t="s">
        <v>257</v>
      </c>
      <c r="O11" s="23" t="s">
        <v>257</v>
      </c>
      <c r="P11" s="29" t="s">
        <v>257</v>
      </c>
      <c r="Q11" s="23" t="s">
        <v>257</v>
      </c>
      <c r="R11" s="29" t="s">
        <v>257</v>
      </c>
      <c r="S11" s="23" t="s">
        <v>257</v>
      </c>
      <c r="T11" s="29" t="s">
        <v>257</v>
      </c>
      <c r="U11" s="23" t="s">
        <v>257</v>
      </c>
    </row>
    <row r="12" spans="1:21" ht="28.5" customHeight="1" x14ac:dyDescent="0.25">
      <c r="A12" s="470" t="s">
        <v>29</v>
      </c>
      <c r="B12" s="468" t="s">
        <v>258</v>
      </c>
      <c r="C12" s="468" t="str">
        <f>'3 Мероприятия (результаты)'!B79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D12" s="471" t="s">
        <v>4</v>
      </c>
      <c r="E12" s="473"/>
      <c r="F12" s="25">
        <f>'3 Мероприятия (результаты)'!E79</f>
        <v>100</v>
      </c>
      <c r="G12" s="475">
        <v>1097</v>
      </c>
      <c r="H12" s="25">
        <f>'3 Мероприятия (результаты)'!F79</f>
        <v>100</v>
      </c>
      <c r="I12" s="475">
        <v>1097</v>
      </c>
      <c r="J12" s="25">
        <f>'3 Мероприятия (результаты)'!G79</f>
        <v>100</v>
      </c>
      <c r="K12" s="475">
        <v>1097</v>
      </c>
      <c r="L12" s="25">
        <f>'3 Мероприятия (результаты)'!H79</f>
        <v>100</v>
      </c>
      <c r="M12" s="475">
        <v>1097</v>
      </c>
      <c r="N12" s="25">
        <f>'3 Мероприятия (результаты)'!I79</f>
        <v>100</v>
      </c>
      <c r="O12" s="475">
        <v>1097</v>
      </c>
      <c r="P12" s="25">
        <f>'3 Мероприятия (результаты)'!J79</f>
        <v>100</v>
      </c>
      <c r="Q12" s="475">
        <v>1097</v>
      </c>
      <c r="R12" s="25">
        <f>'3 Мероприятия (результаты)'!L79</f>
        <v>100</v>
      </c>
      <c r="S12" s="475">
        <v>1097</v>
      </c>
      <c r="T12" s="25">
        <f>'3 Мероприятия (результаты)'!M79</f>
        <v>100</v>
      </c>
      <c r="U12" s="461">
        <v>1097</v>
      </c>
    </row>
    <row r="13" spans="1:21" ht="27" customHeight="1" x14ac:dyDescent="0.25">
      <c r="A13" s="470"/>
      <c r="B13" s="468"/>
      <c r="C13" s="468"/>
      <c r="D13" s="471"/>
      <c r="E13" s="474"/>
      <c r="F13" s="28" t="s">
        <v>260</v>
      </c>
      <c r="G13" s="475"/>
      <c r="H13" s="28" t="s">
        <v>260</v>
      </c>
      <c r="I13" s="475"/>
      <c r="J13" s="28" t="s">
        <v>260</v>
      </c>
      <c r="K13" s="475"/>
      <c r="L13" s="28" t="s">
        <v>260</v>
      </c>
      <c r="M13" s="475"/>
      <c r="N13" s="28" t="s">
        <v>260</v>
      </c>
      <c r="O13" s="475"/>
      <c r="P13" s="28" t="s">
        <v>260</v>
      </c>
      <c r="Q13" s="475"/>
      <c r="R13" s="28" t="s">
        <v>260</v>
      </c>
      <c r="S13" s="475"/>
      <c r="T13" s="28" t="s">
        <v>260</v>
      </c>
      <c r="U13" s="461"/>
    </row>
    <row r="14" spans="1:21" ht="51" customHeight="1" x14ac:dyDescent="0.25">
      <c r="A14" s="30">
        <v>3</v>
      </c>
      <c r="B14" s="32" t="s">
        <v>267</v>
      </c>
      <c r="C14" s="32" t="s">
        <v>261</v>
      </c>
      <c r="D14" s="24" t="s">
        <v>4</v>
      </c>
      <c r="E14" s="468" t="s">
        <v>262</v>
      </c>
      <c r="F14" s="29" t="s">
        <v>257</v>
      </c>
      <c r="G14" s="23" t="s">
        <v>257</v>
      </c>
      <c r="H14" s="29" t="s">
        <v>257</v>
      </c>
      <c r="I14" s="23" t="s">
        <v>257</v>
      </c>
      <c r="J14" s="29" t="s">
        <v>257</v>
      </c>
      <c r="K14" s="23" t="s">
        <v>257</v>
      </c>
      <c r="L14" s="29" t="s">
        <v>257</v>
      </c>
      <c r="M14" s="23" t="s">
        <v>257</v>
      </c>
      <c r="N14" s="29" t="s">
        <v>257</v>
      </c>
      <c r="O14" s="23" t="s">
        <v>257</v>
      </c>
      <c r="P14" s="29" t="s">
        <v>257</v>
      </c>
      <c r="Q14" s="23" t="s">
        <v>257</v>
      </c>
      <c r="R14" s="29" t="s">
        <v>257</v>
      </c>
      <c r="S14" s="23" t="s">
        <v>257</v>
      </c>
      <c r="T14" s="29" t="s">
        <v>257</v>
      </c>
      <c r="U14" s="23" t="s">
        <v>257</v>
      </c>
    </row>
    <row r="15" spans="1:21" ht="22.5" customHeight="1" x14ac:dyDescent="0.25">
      <c r="A15" s="470" t="s">
        <v>31</v>
      </c>
      <c r="B15" s="468" t="s">
        <v>258</v>
      </c>
      <c r="C15" s="468" t="str">
        <f>'3 Мероприятия (результаты)'!B92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15" s="471" t="s">
        <v>4</v>
      </c>
      <c r="E15" s="469"/>
      <c r="F15" s="25">
        <f>'3 Мероприятия (результаты)'!E92</f>
        <v>9.4</v>
      </c>
      <c r="G15" s="466">
        <v>33063</v>
      </c>
      <c r="H15" s="25">
        <f>'3 Мероприятия (результаты)'!F92</f>
        <v>9.4</v>
      </c>
      <c r="I15" s="466">
        <v>33063</v>
      </c>
      <c r="J15" s="25">
        <f>'3 Мероприятия (результаты)'!G92</f>
        <v>9.4</v>
      </c>
      <c r="K15" s="466">
        <v>33063</v>
      </c>
      <c r="L15" s="25">
        <f>'3 Мероприятия (результаты)'!H92</f>
        <v>9.4</v>
      </c>
      <c r="M15" s="466">
        <v>33063</v>
      </c>
      <c r="N15" s="25">
        <f>'3 Мероприятия (результаты)'!I92</f>
        <v>9.4</v>
      </c>
      <c r="O15" s="466">
        <v>33063</v>
      </c>
      <c r="P15" s="25">
        <f>'3 Мероприятия (результаты)'!J92</f>
        <v>9.4</v>
      </c>
      <c r="Q15" s="466">
        <v>33063</v>
      </c>
      <c r="R15" s="25">
        <f>'3 Мероприятия (результаты)'!L92</f>
        <v>9.4</v>
      </c>
      <c r="S15" s="466">
        <v>33063</v>
      </c>
      <c r="T15" s="25">
        <f>'3 Мероприятия (результаты)'!M92</f>
        <v>9.4</v>
      </c>
      <c r="U15" s="461">
        <v>33063</v>
      </c>
    </row>
    <row r="16" spans="1:21" ht="135" customHeight="1" x14ac:dyDescent="0.25">
      <c r="A16" s="470"/>
      <c r="B16" s="468"/>
      <c r="C16" s="468"/>
      <c r="D16" s="471"/>
      <c r="E16" s="469"/>
      <c r="F16" s="28" t="s">
        <v>263</v>
      </c>
      <c r="G16" s="467"/>
      <c r="H16" s="28" t="s">
        <v>263</v>
      </c>
      <c r="I16" s="467"/>
      <c r="J16" s="28" t="s">
        <v>263</v>
      </c>
      <c r="K16" s="467"/>
      <c r="L16" s="28" t="s">
        <v>263</v>
      </c>
      <c r="M16" s="467"/>
      <c r="N16" s="28" t="s">
        <v>263</v>
      </c>
      <c r="O16" s="467"/>
      <c r="P16" s="28" t="s">
        <v>263</v>
      </c>
      <c r="Q16" s="467"/>
      <c r="R16" s="28" t="s">
        <v>263</v>
      </c>
      <c r="S16" s="467"/>
      <c r="T16" s="28" t="s">
        <v>263</v>
      </c>
      <c r="U16" s="461"/>
    </row>
  </sheetData>
  <mergeCells count="55">
    <mergeCell ref="N5:O5"/>
    <mergeCell ref="P5:Q5"/>
    <mergeCell ref="R5:S5"/>
    <mergeCell ref="T5:U5"/>
    <mergeCell ref="A4:A6"/>
    <mergeCell ref="B4:B6"/>
    <mergeCell ref="C4:C6"/>
    <mergeCell ref="D4:D6"/>
    <mergeCell ref="E4:E6"/>
    <mergeCell ref="F4:U4"/>
    <mergeCell ref="F5:G5"/>
    <mergeCell ref="H5:I5"/>
    <mergeCell ref="J5:K5"/>
    <mergeCell ref="L5:M5"/>
    <mergeCell ref="A9:A10"/>
    <mergeCell ref="B9:B10"/>
    <mergeCell ref="C9:C10"/>
    <mergeCell ref="D9:D10"/>
    <mergeCell ref="G9:G10"/>
    <mergeCell ref="A12:A13"/>
    <mergeCell ref="B12:B13"/>
    <mergeCell ref="C12:C13"/>
    <mergeCell ref="D12:D13"/>
    <mergeCell ref="G12:G13"/>
    <mergeCell ref="U12:U13"/>
    <mergeCell ref="Q9:Q10"/>
    <mergeCell ref="S9:S10"/>
    <mergeCell ref="U9:U10"/>
    <mergeCell ref="E11:E13"/>
    <mergeCell ref="I12:I13"/>
    <mergeCell ref="I9:I10"/>
    <mergeCell ref="K9:K10"/>
    <mergeCell ref="M9:M10"/>
    <mergeCell ref="O9:O10"/>
    <mergeCell ref="K12:K13"/>
    <mergeCell ref="M12:M13"/>
    <mergeCell ref="O12:O13"/>
    <mergeCell ref="Q12:Q13"/>
    <mergeCell ref="S12:S13"/>
    <mergeCell ref="U15:U16"/>
    <mergeCell ref="A2:U2"/>
    <mergeCell ref="Q1:U1"/>
    <mergeCell ref="E8:E10"/>
    <mergeCell ref="I15:I16"/>
    <mergeCell ref="K15:K16"/>
    <mergeCell ref="M15:M16"/>
    <mergeCell ref="O15:O16"/>
    <mergeCell ref="Q15:Q16"/>
    <mergeCell ref="S15:S16"/>
    <mergeCell ref="E14:E16"/>
    <mergeCell ref="A15:A16"/>
    <mergeCell ref="B15:B16"/>
    <mergeCell ref="C15:C16"/>
    <mergeCell ref="D15:D16"/>
    <mergeCell ref="G15:G16"/>
  </mergeCells>
  <pageMargins left="0.70866141732283472" right="0.70866141732283472" top="0.47244094488188981" bottom="0.51181102362204722" header="0.31496062992125984" footer="0.31496062992125984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view="pageBreakPreview" zoomScaleNormal="100" zoomScaleSheetLayoutView="100" workbookViewId="0">
      <pane xSplit="4" ySplit="5" topLeftCell="E39" activePane="bottomRight" state="frozen"/>
      <selection pane="topRight" activeCell="D1" sqref="D1"/>
      <selection pane="bottomLeft" activeCell="A6" sqref="A6"/>
      <selection pane="bottomRight" activeCell="B92" sqref="B92:B93"/>
    </sheetView>
  </sheetViews>
  <sheetFormatPr defaultRowHeight="12.75" x14ac:dyDescent="0.2"/>
  <cols>
    <col min="1" max="1" width="5.42578125" style="72" customWidth="1"/>
    <col min="2" max="2" width="39.85546875" style="72" customWidth="1"/>
    <col min="3" max="3" width="16.140625" style="118" customWidth="1"/>
    <col min="4" max="4" width="13.28515625" style="72" customWidth="1"/>
    <col min="5" max="5" width="19.28515625" style="73" customWidth="1"/>
    <col min="6" max="6" width="37.42578125" style="74" customWidth="1"/>
    <col min="7" max="7" width="17.42578125" style="214" customWidth="1"/>
    <col min="8" max="8" width="12.85546875" style="81" customWidth="1"/>
    <col min="9" max="9" width="17.28515625" style="81" customWidth="1"/>
    <col min="10" max="10" width="17.5703125" style="72" customWidth="1"/>
    <col min="11" max="11" width="14.5703125" style="72" customWidth="1"/>
    <col min="12" max="16384" width="9.140625" style="72"/>
  </cols>
  <sheetData>
    <row r="1" spans="1:12" ht="66" customHeight="1" x14ac:dyDescent="0.2">
      <c r="G1" s="219"/>
      <c r="H1" s="494" t="s">
        <v>803</v>
      </c>
      <c r="I1" s="494"/>
      <c r="J1" s="494"/>
    </row>
    <row r="2" spans="1:12" x14ac:dyDescent="0.2">
      <c r="G2" s="219"/>
    </row>
    <row r="3" spans="1:12" ht="25.5" customHeight="1" x14ac:dyDescent="0.2">
      <c r="A3" s="493" t="s">
        <v>675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2" x14ac:dyDescent="0.2">
      <c r="G4" s="219"/>
    </row>
    <row r="5" spans="1:12" ht="63.75" x14ac:dyDescent="0.2">
      <c r="A5" s="61" t="s">
        <v>5</v>
      </c>
      <c r="B5" s="61" t="s">
        <v>538</v>
      </c>
      <c r="C5" s="58" t="s">
        <v>868</v>
      </c>
      <c r="D5" s="61" t="s">
        <v>813</v>
      </c>
      <c r="E5" s="21" t="s">
        <v>686</v>
      </c>
      <c r="F5" s="148" t="s">
        <v>808</v>
      </c>
      <c r="G5" s="82" t="s">
        <v>269</v>
      </c>
      <c r="H5" s="61" t="s">
        <v>270</v>
      </c>
      <c r="I5" s="63" t="s">
        <v>540</v>
      </c>
      <c r="J5" s="62" t="s">
        <v>271</v>
      </c>
    </row>
    <row r="6" spans="1:12" x14ac:dyDescent="0.2">
      <c r="A6" s="61">
        <v>1</v>
      </c>
      <c r="B6" s="21">
        <v>2</v>
      </c>
      <c r="C6" s="60">
        <v>3</v>
      </c>
      <c r="D6" s="21">
        <v>4</v>
      </c>
      <c r="E6" s="21">
        <v>5</v>
      </c>
      <c r="F6" s="21">
        <v>6</v>
      </c>
      <c r="G6" s="60">
        <v>7</v>
      </c>
      <c r="H6" s="61">
        <v>8</v>
      </c>
      <c r="I6" s="61">
        <v>9</v>
      </c>
      <c r="J6" s="61">
        <v>10</v>
      </c>
    </row>
    <row r="7" spans="1:12" ht="180.75" customHeight="1" x14ac:dyDescent="0.2">
      <c r="A7" s="480">
        <v>1</v>
      </c>
      <c r="B7" s="480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  <c r="C7" s="482" t="s">
        <v>689</v>
      </c>
      <c r="D7" s="480" t="str">
        <f>'1 Показатели ГП'!C9</f>
        <v> процентов</v>
      </c>
      <c r="E7" s="396" t="s">
        <v>272</v>
      </c>
      <c r="F7" s="233" t="s">
        <v>938</v>
      </c>
      <c r="G7" s="59" t="s">
        <v>586</v>
      </c>
      <c r="H7" s="480" t="s">
        <v>4</v>
      </c>
      <c r="I7" s="235" t="s">
        <v>942</v>
      </c>
      <c r="J7" s="480" t="s">
        <v>943</v>
      </c>
    </row>
    <row r="8" spans="1:12" s="176" customFormat="1" ht="103.5" customHeight="1" x14ac:dyDescent="0.2">
      <c r="A8" s="480"/>
      <c r="B8" s="480"/>
      <c r="C8" s="482"/>
      <c r="D8" s="480"/>
      <c r="E8" s="396"/>
      <c r="F8" s="233" t="s">
        <v>937</v>
      </c>
      <c r="G8" s="59" t="s">
        <v>941</v>
      </c>
      <c r="H8" s="480"/>
      <c r="I8" s="235" t="str">
        <f>'1 Показатели ГП'!O10</f>
        <v>ГАИС «ЭСРН»</v>
      </c>
      <c r="J8" s="480"/>
    </row>
    <row r="9" spans="1:12" ht="54.75" customHeight="1" x14ac:dyDescent="0.2">
      <c r="A9" s="480">
        <v>2</v>
      </c>
      <c r="B9" s="480" t="str">
        <f>'1 Показатели ГП'!B10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  <c r="C9" s="482" t="s">
        <v>1</v>
      </c>
      <c r="D9" s="480" t="str">
        <f>'1 Показатели ГП'!C10</f>
        <v>процентов</v>
      </c>
      <c r="E9" s="396" t="s">
        <v>272</v>
      </c>
      <c r="F9" s="233" t="s">
        <v>939</v>
      </c>
      <c r="G9" s="59" t="s">
        <v>275</v>
      </c>
      <c r="H9" s="480" t="s">
        <v>4</v>
      </c>
      <c r="I9" s="235" t="str">
        <f>'1 Показатели ГП'!O10</f>
        <v>ГАИС «ЭСРН»</v>
      </c>
      <c r="J9" s="480" t="s">
        <v>274</v>
      </c>
    </row>
    <row r="10" spans="1:12" s="176" customFormat="1" ht="42" customHeight="1" x14ac:dyDescent="0.2">
      <c r="A10" s="480"/>
      <c r="B10" s="480"/>
      <c r="C10" s="482"/>
      <c r="D10" s="480"/>
      <c r="E10" s="396"/>
      <c r="F10" s="233" t="s">
        <v>940</v>
      </c>
      <c r="G10" s="59" t="s">
        <v>275</v>
      </c>
      <c r="H10" s="480"/>
      <c r="I10" s="235" t="str">
        <f>'1 Показатели ГП'!O11</f>
        <v>ГАИС «ЭСРН»</v>
      </c>
      <c r="J10" s="480"/>
      <c r="L10" s="220"/>
    </row>
    <row r="11" spans="1:12" ht="52.5" customHeight="1" x14ac:dyDescent="0.2">
      <c r="A11" s="480">
        <v>3</v>
      </c>
      <c r="B11" s="480" t="str">
        <f>'1 Показатели ГП'!B11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  <c r="C11" s="482" t="s">
        <v>690</v>
      </c>
      <c r="D11" s="480" t="str">
        <f>'1 Показатели ГП'!C11</f>
        <v>процентов</v>
      </c>
      <c r="E11" s="396" t="s">
        <v>991</v>
      </c>
      <c r="F11" s="71" t="s">
        <v>993</v>
      </c>
      <c r="G11" s="57" t="s">
        <v>275</v>
      </c>
      <c r="H11" s="396" t="s">
        <v>4</v>
      </c>
      <c r="I11" s="231" t="s">
        <v>547</v>
      </c>
      <c r="J11" s="231" t="s">
        <v>638</v>
      </c>
    </row>
    <row r="12" spans="1:12" s="176" customFormat="1" ht="55.5" customHeight="1" x14ac:dyDescent="0.2">
      <c r="A12" s="480"/>
      <c r="B12" s="480"/>
      <c r="C12" s="482"/>
      <c r="D12" s="480"/>
      <c r="E12" s="396"/>
      <c r="F12" s="71" t="s">
        <v>992</v>
      </c>
      <c r="G12" s="57" t="s">
        <v>275</v>
      </c>
      <c r="H12" s="396"/>
      <c r="I12" s="231" t="s">
        <v>946</v>
      </c>
      <c r="J12" s="231" t="s">
        <v>948</v>
      </c>
    </row>
    <row r="13" spans="1:12" s="176" customFormat="1" ht="66" customHeight="1" x14ac:dyDescent="0.2">
      <c r="A13" s="480"/>
      <c r="B13" s="480"/>
      <c r="C13" s="482"/>
      <c r="D13" s="480"/>
      <c r="E13" s="396"/>
      <c r="F13" s="71" t="s">
        <v>944</v>
      </c>
      <c r="G13" s="57" t="s">
        <v>275</v>
      </c>
      <c r="H13" s="396"/>
      <c r="I13" s="231" t="s">
        <v>947</v>
      </c>
      <c r="J13" s="231" t="s">
        <v>949</v>
      </c>
    </row>
    <row r="14" spans="1:12" ht="120" customHeight="1" x14ac:dyDescent="0.2">
      <c r="A14" s="480">
        <v>4</v>
      </c>
      <c r="B14" s="480" t="str">
        <f>'1 Показатели ГП'!B12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4" s="482" t="s">
        <v>690</v>
      </c>
      <c r="D14" s="480" t="str">
        <f>'1 Показатели ГП'!C12</f>
        <v>процентов</v>
      </c>
      <c r="E14" s="396" t="s">
        <v>272</v>
      </c>
      <c r="F14" s="54" t="s">
        <v>1085</v>
      </c>
      <c r="G14" s="59" t="s">
        <v>275</v>
      </c>
      <c r="H14" s="480" t="s">
        <v>4</v>
      </c>
      <c r="I14" s="235" t="s">
        <v>653</v>
      </c>
      <c r="J14" s="480" t="s">
        <v>950</v>
      </c>
    </row>
    <row r="15" spans="1:12" s="176" customFormat="1" ht="118.5" customHeight="1" x14ac:dyDescent="0.2">
      <c r="A15" s="480"/>
      <c r="B15" s="480"/>
      <c r="C15" s="482"/>
      <c r="D15" s="480"/>
      <c r="E15" s="396"/>
      <c r="F15" s="54" t="s">
        <v>951</v>
      </c>
      <c r="G15" s="59" t="s">
        <v>275</v>
      </c>
      <c r="H15" s="480"/>
      <c r="I15" s="235" t="s">
        <v>653</v>
      </c>
      <c r="J15" s="480"/>
    </row>
    <row r="16" spans="1:12" ht="119.25" customHeight="1" x14ac:dyDescent="0.2">
      <c r="A16" s="480">
        <v>5</v>
      </c>
      <c r="B16" s="483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6" s="482" t="s">
        <v>690</v>
      </c>
      <c r="D16" s="480" t="str">
        <f>'1 Показатели ГП'!C13</f>
        <v>процентов</v>
      </c>
      <c r="E16" s="396" t="s">
        <v>272</v>
      </c>
      <c r="F16" s="54" t="s">
        <v>1065</v>
      </c>
      <c r="G16" s="59" t="s">
        <v>275</v>
      </c>
      <c r="H16" s="480" t="s">
        <v>4</v>
      </c>
      <c r="I16" s="235" t="s">
        <v>653</v>
      </c>
      <c r="J16" s="480" t="s">
        <v>948</v>
      </c>
    </row>
    <row r="17" spans="1:10" s="176" customFormat="1" ht="108" customHeight="1" x14ac:dyDescent="0.2">
      <c r="A17" s="480"/>
      <c r="B17" s="483"/>
      <c r="C17" s="482"/>
      <c r="D17" s="480"/>
      <c r="E17" s="396"/>
      <c r="F17" s="54" t="s">
        <v>1066</v>
      </c>
      <c r="G17" s="59" t="s">
        <v>275</v>
      </c>
      <c r="H17" s="480"/>
      <c r="I17" s="235" t="s">
        <v>547</v>
      </c>
      <c r="J17" s="480"/>
    </row>
    <row r="18" spans="1:10" ht="53.25" customHeight="1" x14ac:dyDescent="0.2">
      <c r="A18" s="483">
        <v>6</v>
      </c>
      <c r="B18" s="483" t="str">
        <f>'1 Показатели ГП'!B14</f>
        <v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v>
      </c>
      <c r="C18" s="481" t="s">
        <v>689</v>
      </c>
      <c r="D18" s="483" t="str">
        <f>'1 Показатели ГП'!C14</f>
        <v>процентов</v>
      </c>
      <c r="E18" s="398" t="s">
        <v>272</v>
      </c>
      <c r="F18" s="233" t="s">
        <v>952</v>
      </c>
      <c r="G18" s="59" t="s">
        <v>273</v>
      </c>
      <c r="H18" s="480" t="s">
        <v>4</v>
      </c>
      <c r="I18" s="235" t="str">
        <f>'1 Показатели ГП'!O14</f>
        <v>ГАИС «ЭСРН»</v>
      </c>
      <c r="J18" s="480" t="s">
        <v>274</v>
      </c>
    </row>
    <row r="19" spans="1:10" s="176" customFormat="1" ht="52.5" customHeight="1" x14ac:dyDescent="0.2">
      <c r="A19" s="484"/>
      <c r="B19" s="484"/>
      <c r="C19" s="484"/>
      <c r="D19" s="484"/>
      <c r="E19" s="484"/>
      <c r="F19" s="233" t="s">
        <v>953</v>
      </c>
      <c r="G19" s="59" t="s">
        <v>273</v>
      </c>
      <c r="H19" s="480"/>
      <c r="I19" s="235" t="s">
        <v>547</v>
      </c>
      <c r="J19" s="480"/>
    </row>
    <row r="20" spans="1:10" ht="51" customHeight="1" x14ac:dyDescent="0.2">
      <c r="A20" s="480">
        <v>7</v>
      </c>
      <c r="B20" s="483" t="str">
        <f>'1 Показатели ГП'!B16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  <c r="C20" s="482" t="s">
        <v>1</v>
      </c>
      <c r="D20" s="483" t="str">
        <f>'1 Показатели ГП'!C16</f>
        <v>процентов</v>
      </c>
      <c r="E20" s="396" t="s">
        <v>272</v>
      </c>
      <c r="F20" s="233" t="s">
        <v>954</v>
      </c>
      <c r="G20" s="59" t="s">
        <v>273</v>
      </c>
      <c r="H20" s="480" t="s">
        <v>4</v>
      </c>
      <c r="I20" s="235" t="str">
        <f>'1 Показатели ГП'!O16</f>
        <v>ГАИС «ЭСРН»</v>
      </c>
      <c r="J20" s="480" t="s">
        <v>274</v>
      </c>
    </row>
    <row r="21" spans="1:10" s="176" customFormat="1" ht="39" customHeight="1" x14ac:dyDescent="0.2">
      <c r="A21" s="480"/>
      <c r="B21" s="483"/>
      <c r="C21" s="488"/>
      <c r="D21" s="484"/>
      <c r="E21" s="488"/>
      <c r="F21" s="233" t="s">
        <v>955</v>
      </c>
      <c r="G21" s="59" t="s">
        <v>273</v>
      </c>
      <c r="H21" s="480"/>
      <c r="I21" s="235" t="str">
        <f>'1 Показатели ГП'!O17</f>
        <v>ГАИС «ЭСРН»</v>
      </c>
      <c r="J21" s="480"/>
    </row>
    <row r="22" spans="1:10" ht="114.75" x14ac:dyDescent="0.2">
      <c r="A22" s="238">
        <v>8</v>
      </c>
      <c r="B22" s="43" t="str">
        <f>'1 Показатели ГП'!B17</f>
        <v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v>
      </c>
      <c r="C22" s="58" t="s">
        <v>690</v>
      </c>
      <c r="D22" s="238" t="str">
        <f>'1 Показатели ГП'!C17</f>
        <v>человек</v>
      </c>
      <c r="E22" s="236" t="s">
        <v>976</v>
      </c>
      <c r="F22" s="54" t="s">
        <v>960</v>
      </c>
      <c r="G22" s="59" t="s">
        <v>273</v>
      </c>
      <c r="H22" s="58" t="s">
        <v>4</v>
      </c>
      <c r="I22" s="75" t="s">
        <v>565</v>
      </c>
      <c r="J22" s="236" t="s">
        <v>274</v>
      </c>
    </row>
    <row r="23" spans="1:10" ht="52.5" customHeight="1" x14ac:dyDescent="0.2">
      <c r="A23" s="480">
        <v>9</v>
      </c>
      <c r="B23" s="483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  <c r="C23" s="482" t="s">
        <v>690</v>
      </c>
      <c r="D23" s="480" t="str">
        <f>'1 Показатели ГП'!C18</f>
        <v>процентов</v>
      </c>
      <c r="E23" s="396" t="s">
        <v>272</v>
      </c>
      <c r="F23" s="54" t="s">
        <v>956</v>
      </c>
      <c r="G23" s="59" t="s">
        <v>273</v>
      </c>
      <c r="H23" s="480" t="s">
        <v>4</v>
      </c>
      <c r="I23" s="60" t="s">
        <v>959</v>
      </c>
      <c r="J23" s="476" t="s">
        <v>274</v>
      </c>
    </row>
    <row r="24" spans="1:10" s="176" customFormat="1" ht="93.75" customHeight="1" x14ac:dyDescent="0.2">
      <c r="A24" s="480"/>
      <c r="B24" s="483"/>
      <c r="C24" s="482"/>
      <c r="D24" s="480"/>
      <c r="E24" s="396"/>
      <c r="F24" s="54" t="s">
        <v>957</v>
      </c>
      <c r="G24" s="59" t="s">
        <v>273</v>
      </c>
      <c r="H24" s="480"/>
      <c r="I24" s="60" t="s">
        <v>958</v>
      </c>
      <c r="J24" s="476"/>
    </row>
    <row r="25" spans="1:10" ht="54.75" customHeight="1" x14ac:dyDescent="0.2">
      <c r="A25" s="483">
        <v>10</v>
      </c>
      <c r="B25" s="483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  <c r="C25" s="482" t="s">
        <v>1</v>
      </c>
      <c r="D25" s="483" t="str">
        <f>'1 Показатели ГП'!C20</f>
        <v>процентов</v>
      </c>
      <c r="E25" s="396" t="s">
        <v>272</v>
      </c>
      <c r="F25" s="54" t="s">
        <v>945</v>
      </c>
      <c r="G25" s="57" t="s">
        <v>273</v>
      </c>
      <c r="H25" s="396" t="s">
        <v>4</v>
      </c>
      <c r="I25" s="235" t="s">
        <v>946</v>
      </c>
      <c r="J25" s="238" t="s">
        <v>948</v>
      </c>
    </row>
    <row r="26" spans="1:10" s="176" customFormat="1" ht="51" x14ac:dyDescent="0.2">
      <c r="A26" s="484"/>
      <c r="B26" s="484"/>
      <c r="C26" s="488"/>
      <c r="D26" s="484"/>
      <c r="E26" s="488"/>
      <c r="F26" s="233" t="s">
        <v>962</v>
      </c>
      <c r="G26" s="57" t="s">
        <v>273</v>
      </c>
      <c r="H26" s="396"/>
      <c r="I26" s="235" t="s">
        <v>961</v>
      </c>
      <c r="J26" s="236" t="s">
        <v>274</v>
      </c>
    </row>
    <row r="27" spans="1:10" ht="57.75" customHeight="1" x14ac:dyDescent="0.2">
      <c r="A27" s="238">
        <v>11</v>
      </c>
      <c r="B27" s="43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  <c r="C27" s="58" t="s">
        <v>1</v>
      </c>
      <c r="D27" s="43" t="str">
        <f>'1 Показатели ГП'!C21</f>
        <v>тыс. рублей</v>
      </c>
      <c r="E27" s="60" t="s">
        <v>977</v>
      </c>
      <c r="F27" s="233" t="str">
        <f>B27</f>
        <v>Объем просроченной кредиторской задолженности по обязательствам министерства социального развития Оренбургской области</v>
      </c>
      <c r="G27" s="57" t="s">
        <v>963</v>
      </c>
      <c r="H27" s="231" t="s">
        <v>4</v>
      </c>
      <c r="I27" s="235" t="str">
        <f>'1 Показатели ГП'!O21</f>
        <v>WEB-консолидация</v>
      </c>
      <c r="J27" s="236" t="s">
        <v>841</v>
      </c>
    </row>
    <row r="28" spans="1:10" ht="93" customHeight="1" x14ac:dyDescent="0.2">
      <c r="A28" s="480">
        <v>12</v>
      </c>
      <c r="B28" s="481" t="str">
        <f>'1 Показатели ГП'!B15</f>
        <v>Доля пожилых граждан, вовлеченных в мероприятия по увеличению  периода активного долголетия (нарастающим итогом)</v>
      </c>
      <c r="C28" s="482" t="s">
        <v>1</v>
      </c>
      <c r="D28" s="482" t="str">
        <f>'1 Показатели ГП'!C15</f>
        <v>процентов</v>
      </c>
      <c r="E28" s="432" t="s">
        <v>272</v>
      </c>
      <c r="F28" s="234" t="s">
        <v>965</v>
      </c>
      <c r="G28" s="57" t="s">
        <v>273</v>
      </c>
      <c r="H28" s="432" t="s">
        <v>4</v>
      </c>
      <c r="I28" s="75" t="s">
        <v>958</v>
      </c>
      <c r="J28" s="60" t="s">
        <v>964</v>
      </c>
    </row>
    <row r="29" spans="1:10" s="176" customFormat="1" ht="112.5" customHeight="1" x14ac:dyDescent="0.2">
      <c r="A29" s="488"/>
      <c r="B29" s="484"/>
      <c r="C29" s="488"/>
      <c r="D29" s="488"/>
      <c r="E29" s="488"/>
      <c r="F29" s="234" t="s">
        <v>966</v>
      </c>
      <c r="G29" s="57" t="s">
        <v>273</v>
      </c>
      <c r="H29" s="432"/>
      <c r="I29" s="75" t="s">
        <v>843</v>
      </c>
      <c r="J29" s="60" t="s">
        <v>274</v>
      </c>
    </row>
    <row r="30" spans="1:10" ht="79.5" customHeight="1" x14ac:dyDescent="0.2">
      <c r="A30" s="480">
        <v>13</v>
      </c>
      <c r="B30" s="481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v>
      </c>
      <c r="C30" s="482" t="s">
        <v>1</v>
      </c>
      <c r="D30" s="482" t="str">
        <f>'1 Показатели ГП'!C19</f>
        <v>процентов</v>
      </c>
      <c r="E30" s="432" t="s">
        <v>272</v>
      </c>
      <c r="F30" s="234" t="s">
        <v>1152</v>
      </c>
      <c r="G30" s="57" t="s">
        <v>273</v>
      </c>
      <c r="H30" s="432" t="s">
        <v>4</v>
      </c>
      <c r="I30" s="75" t="s">
        <v>585</v>
      </c>
      <c r="J30" s="60" t="s">
        <v>274</v>
      </c>
    </row>
    <row r="31" spans="1:10" s="176" customFormat="1" ht="131.25" customHeight="1" x14ac:dyDescent="0.2">
      <c r="A31" s="488"/>
      <c r="B31" s="484"/>
      <c r="C31" s="488"/>
      <c r="D31" s="488"/>
      <c r="E31" s="488"/>
      <c r="F31" s="234" t="s">
        <v>967</v>
      </c>
      <c r="G31" s="57" t="s">
        <v>273</v>
      </c>
      <c r="H31" s="432"/>
      <c r="I31" s="75" t="s">
        <v>585</v>
      </c>
      <c r="J31" s="60" t="s">
        <v>968</v>
      </c>
    </row>
    <row r="32" spans="1:10" ht="289.5" customHeight="1" x14ac:dyDescent="0.2">
      <c r="A32" s="238">
        <v>14</v>
      </c>
      <c r="B32" s="59" t="str">
        <f>'1 Показатели ГП'!B22</f>
        <v>Количество семей отдельных категорий граждан, обеспеченных жильем</v>
      </c>
      <c r="C32" s="58" t="s">
        <v>705</v>
      </c>
      <c r="D32" s="59" t="s">
        <v>51</v>
      </c>
      <c r="E32" s="60" t="s">
        <v>978</v>
      </c>
      <c r="F32" s="234" t="str">
        <f>F127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G32" s="57" t="s">
        <v>273</v>
      </c>
      <c r="H32" s="60" t="s">
        <v>706</v>
      </c>
      <c r="I32" s="75" t="s">
        <v>585</v>
      </c>
      <c r="J32" s="58" t="s">
        <v>274</v>
      </c>
    </row>
    <row r="33" spans="1:10" ht="18" customHeight="1" x14ac:dyDescent="0.2">
      <c r="A33" s="496" t="s">
        <v>24</v>
      </c>
      <c r="B33" s="496"/>
      <c r="C33" s="496"/>
      <c r="D33" s="496"/>
      <c r="E33" s="496"/>
      <c r="F33" s="496"/>
      <c r="G33" s="496"/>
      <c r="H33" s="496"/>
      <c r="I33" s="496"/>
      <c r="J33" s="496"/>
    </row>
    <row r="34" spans="1:10" ht="133.5" customHeight="1" x14ac:dyDescent="0.2">
      <c r="A34" s="238">
        <v>15</v>
      </c>
      <c r="B34" s="43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34" s="58" t="s">
        <v>691</v>
      </c>
      <c r="D34" s="297" t="str">
        <f>'3 Мероприятия (результаты)'!D10</f>
        <v>семья</v>
      </c>
      <c r="E34" s="18" t="s">
        <v>979</v>
      </c>
      <c r="F34" s="18" t="s">
        <v>556</v>
      </c>
      <c r="G34" s="57" t="s">
        <v>273</v>
      </c>
      <c r="H34" s="58" t="s">
        <v>4</v>
      </c>
      <c r="I34" s="75" t="s">
        <v>565</v>
      </c>
      <c r="J34" s="238" t="s">
        <v>274</v>
      </c>
    </row>
    <row r="35" spans="1:10" ht="210" customHeight="1" x14ac:dyDescent="0.2">
      <c r="A35" s="238">
        <v>16</v>
      </c>
      <c r="B35" s="43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35" s="58" t="s">
        <v>695</v>
      </c>
      <c r="D35" s="43" t="str">
        <f>'3 Мероприятия (результаты)'!D11</f>
        <v>тысяча семей</v>
      </c>
      <c r="E35" s="18" t="s">
        <v>980</v>
      </c>
      <c r="F35" s="18" t="s">
        <v>969</v>
      </c>
      <c r="G35" s="57" t="s">
        <v>273</v>
      </c>
      <c r="H35" s="58" t="s">
        <v>4</v>
      </c>
      <c r="I35" s="75" t="s">
        <v>565</v>
      </c>
      <c r="J35" s="238" t="s">
        <v>274</v>
      </c>
    </row>
    <row r="36" spans="1:10" ht="187.5" customHeight="1" x14ac:dyDescent="0.2">
      <c r="A36" s="238">
        <v>17</v>
      </c>
      <c r="B36" s="43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36" s="58" t="s">
        <v>691</v>
      </c>
      <c r="D36" s="297" t="str">
        <f>'3 Мероприятия (результаты)'!D12</f>
        <v>тысяча семей</v>
      </c>
      <c r="E36" s="18" t="s">
        <v>981</v>
      </c>
      <c r="F36" s="18" t="s">
        <v>970</v>
      </c>
      <c r="G36" s="57" t="s">
        <v>273</v>
      </c>
      <c r="H36" s="58" t="s">
        <v>4</v>
      </c>
      <c r="I36" s="75" t="s">
        <v>565</v>
      </c>
      <c r="J36" s="238" t="s">
        <v>274</v>
      </c>
    </row>
    <row r="37" spans="1:10" ht="117" customHeight="1" x14ac:dyDescent="0.2">
      <c r="A37" s="238">
        <v>18</v>
      </c>
      <c r="B37" s="43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7" s="58" t="s">
        <v>691</v>
      </c>
      <c r="D37" s="297" t="str">
        <f>'3 Мероприятия (результаты)'!D13</f>
        <v>семья</v>
      </c>
      <c r="E37" s="18" t="s">
        <v>982</v>
      </c>
      <c r="F37" s="18" t="s">
        <v>557</v>
      </c>
      <c r="G37" s="57" t="s">
        <v>273</v>
      </c>
      <c r="H37" s="58" t="s">
        <v>4</v>
      </c>
      <c r="I37" s="75" t="s">
        <v>565</v>
      </c>
      <c r="J37" s="238" t="s">
        <v>274</v>
      </c>
    </row>
    <row r="38" spans="1:10" ht="117.75" customHeight="1" x14ac:dyDescent="0.2">
      <c r="A38" s="238">
        <v>19</v>
      </c>
      <c r="B38" s="43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58" t="s">
        <v>691</v>
      </c>
      <c r="D38" s="297" t="str">
        <f>'3 Мероприятия (результаты)'!D14</f>
        <v>семья</v>
      </c>
      <c r="E38" s="18" t="s">
        <v>983</v>
      </c>
      <c r="F38" s="18" t="s">
        <v>558</v>
      </c>
      <c r="G38" s="57" t="s">
        <v>273</v>
      </c>
      <c r="H38" s="58" t="s">
        <v>4</v>
      </c>
      <c r="I38" s="75" t="s">
        <v>565</v>
      </c>
      <c r="J38" s="238" t="s">
        <v>274</v>
      </c>
    </row>
    <row r="39" spans="1:10" ht="21" customHeight="1" x14ac:dyDescent="0.2">
      <c r="A39" s="497" t="s">
        <v>807</v>
      </c>
      <c r="B39" s="497"/>
      <c r="C39" s="497"/>
      <c r="D39" s="497"/>
      <c r="E39" s="497"/>
      <c r="F39" s="497"/>
      <c r="G39" s="497"/>
      <c r="H39" s="497"/>
      <c r="I39" s="497"/>
      <c r="J39" s="497"/>
    </row>
    <row r="40" spans="1:10" ht="41.25" customHeight="1" x14ac:dyDescent="0.2">
      <c r="A40" s="480">
        <v>20</v>
      </c>
      <c r="B40" s="483" t="str">
        <f>'3 Мероприятия (результаты)'!B17</f>
        <v>Результат "Созданы приемные семьи для граждан пожилого возраста и инвалидов"</v>
      </c>
      <c r="C40" s="482" t="s">
        <v>691</v>
      </c>
      <c r="D40" s="492" t="str">
        <f>'3 Мероприятия (результаты)'!D17</f>
        <v>процент</v>
      </c>
      <c r="E40" s="401" t="s">
        <v>272</v>
      </c>
      <c r="F40" s="233" t="s">
        <v>972</v>
      </c>
      <c r="G40" s="59" t="s">
        <v>559</v>
      </c>
      <c r="H40" s="480" t="s">
        <v>4</v>
      </c>
      <c r="I40" s="231" t="s">
        <v>568</v>
      </c>
      <c r="J40" s="480" t="s">
        <v>274</v>
      </c>
    </row>
    <row r="41" spans="1:10" s="176" customFormat="1" ht="36" customHeight="1" x14ac:dyDescent="0.2">
      <c r="A41" s="480"/>
      <c r="B41" s="483"/>
      <c r="C41" s="482"/>
      <c r="D41" s="492"/>
      <c r="E41" s="401"/>
      <c r="F41" s="233" t="s">
        <v>971</v>
      </c>
      <c r="G41" s="59" t="s">
        <v>559</v>
      </c>
      <c r="H41" s="480"/>
      <c r="I41" s="231" t="s">
        <v>568</v>
      </c>
      <c r="J41" s="480"/>
    </row>
    <row r="42" spans="1:10" ht="51" customHeight="1" x14ac:dyDescent="0.2">
      <c r="A42" s="480">
        <v>21</v>
      </c>
      <c r="B42" s="483" t="str">
        <f>'3 Мероприятия (результаты)'!B18</f>
        <v>Результат "Организовано обучение компьютерной грамотности граждан пожилого возраста"</v>
      </c>
      <c r="C42" s="482" t="s">
        <v>691</v>
      </c>
      <c r="D42" s="492" t="str">
        <f>'3 Мероприятия (результаты)'!D18</f>
        <v>процент</v>
      </c>
      <c r="E42" s="401" t="s">
        <v>272</v>
      </c>
      <c r="F42" s="54" t="s">
        <v>974</v>
      </c>
      <c r="G42" s="59" t="s">
        <v>559</v>
      </c>
      <c r="H42" s="480" t="s">
        <v>4</v>
      </c>
      <c r="I42" s="231" t="s">
        <v>568</v>
      </c>
      <c r="J42" s="480" t="s">
        <v>274</v>
      </c>
    </row>
    <row r="43" spans="1:10" s="176" customFormat="1" ht="38.25" customHeight="1" x14ac:dyDescent="0.2">
      <c r="A43" s="488"/>
      <c r="B43" s="484"/>
      <c r="C43" s="488"/>
      <c r="D43" s="492"/>
      <c r="E43" s="488"/>
      <c r="F43" s="54" t="s">
        <v>973</v>
      </c>
      <c r="G43" s="59" t="s">
        <v>559</v>
      </c>
      <c r="H43" s="480"/>
      <c r="I43" s="231" t="s">
        <v>568</v>
      </c>
      <c r="J43" s="480"/>
    </row>
    <row r="44" spans="1:10" ht="179.25" customHeight="1" x14ac:dyDescent="0.2">
      <c r="A44" s="238">
        <v>22</v>
      </c>
      <c r="B44" s="232" t="str">
        <f>'3 Мероприятия (результаты)'!B19</f>
        <v>Результат "Приобретено оборудование для отделений (групп) дневного пребывания для граждан пожилого возраста и инвалидов"</v>
      </c>
      <c r="C44" s="60" t="s">
        <v>691</v>
      </c>
      <c r="D44" s="298" t="str">
        <f>'3 Мероприятия (результаты)'!D19</f>
        <v>условная единица</v>
      </c>
      <c r="E44" s="60" t="s">
        <v>975</v>
      </c>
      <c r="F44" s="71" t="s">
        <v>669</v>
      </c>
      <c r="G44" s="57" t="s">
        <v>559</v>
      </c>
      <c r="H44" s="231" t="s">
        <v>4</v>
      </c>
      <c r="I44" s="231" t="s">
        <v>568</v>
      </c>
      <c r="J44" s="231" t="s">
        <v>274</v>
      </c>
    </row>
    <row r="45" spans="1:10" ht="18" customHeight="1" x14ac:dyDescent="0.2">
      <c r="A45" s="498" t="s">
        <v>806</v>
      </c>
      <c r="B45" s="498"/>
      <c r="C45" s="498"/>
      <c r="D45" s="498"/>
      <c r="E45" s="498"/>
      <c r="F45" s="498"/>
      <c r="G45" s="498"/>
      <c r="H45" s="498"/>
      <c r="I45" s="498"/>
      <c r="J45" s="498"/>
    </row>
    <row r="46" spans="1:10" ht="63.75" x14ac:dyDescent="0.2">
      <c r="A46" s="480">
        <v>23</v>
      </c>
      <c r="B46" s="483" t="str">
        <f>'3 Мероприятия (результаты)'!B22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46" s="482" t="s">
        <v>692</v>
      </c>
      <c r="D46" s="480" t="str">
        <f>'3 Мероприятия (результаты)'!D22</f>
        <v>процентов</v>
      </c>
      <c r="E46" s="396" t="s">
        <v>272</v>
      </c>
      <c r="F46" s="54" t="s">
        <v>984</v>
      </c>
      <c r="G46" s="59" t="s">
        <v>273</v>
      </c>
      <c r="H46" s="480" t="s">
        <v>4</v>
      </c>
      <c r="I46" s="235" t="s">
        <v>567</v>
      </c>
      <c r="J46" s="238" t="s">
        <v>274</v>
      </c>
    </row>
    <row r="47" spans="1:10" s="176" customFormat="1" ht="44.25" customHeight="1" x14ac:dyDescent="0.2">
      <c r="A47" s="480"/>
      <c r="B47" s="483"/>
      <c r="C47" s="482"/>
      <c r="D47" s="480"/>
      <c r="E47" s="396"/>
      <c r="F47" s="54" t="s">
        <v>985</v>
      </c>
      <c r="G47" s="59" t="s">
        <v>273</v>
      </c>
      <c r="H47" s="480"/>
      <c r="I47" s="235" t="s">
        <v>567</v>
      </c>
      <c r="J47" s="238"/>
    </row>
    <row r="48" spans="1:10" ht="64.5" customHeight="1" x14ac:dyDescent="0.2">
      <c r="A48" s="480">
        <v>24</v>
      </c>
      <c r="B48" s="483" t="str">
        <f>'3 Мероприятия (результаты)'!B23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48" s="482" t="s">
        <v>692</v>
      </c>
      <c r="D48" s="480" t="str">
        <f>'3 Мероприятия (результаты)'!D23</f>
        <v>процентов</v>
      </c>
      <c r="E48" s="396" t="s">
        <v>272</v>
      </c>
      <c r="F48" s="54" t="s">
        <v>984</v>
      </c>
      <c r="G48" s="59" t="s">
        <v>273</v>
      </c>
      <c r="H48" s="480" t="s">
        <v>4</v>
      </c>
      <c r="I48" s="235" t="s">
        <v>567</v>
      </c>
      <c r="J48" s="480" t="s">
        <v>274</v>
      </c>
    </row>
    <row r="49" spans="1:11" s="176" customFormat="1" ht="87" customHeight="1" x14ac:dyDescent="0.2">
      <c r="A49" s="480"/>
      <c r="B49" s="483"/>
      <c r="C49" s="482"/>
      <c r="D49" s="480"/>
      <c r="E49" s="396"/>
      <c r="F49" s="54" t="s">
        <v>985</v>
      </c>
      <c r="G49" s="59" t="s">
        <v>273</v>
      </c>
      <c r="H49" s="480"/>
      <c r="I49" s="235" t="s">
        <v>567</v>
      </c>
      <c r="J49" s="480"/>
    </row>
    <row r="50" spans="1:11" ht="69" customHeight="1" x14ac:dyDescent="0.2">
      <c r="A50" s="480">
        <v>25</v>
      </c>
      <c r="B50" s="480" t="str">
        <f>'3 Мероприятия (результаты)'!B24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0" s="482" t="s">
        <v>692</v>
      </c>
      <c r="D50" s="480" t="str">
        <f>'3 Мероприятия (результаты)'!D24</f>
        <v>процентов</v>
      </c>
      <c r="E50" s="396" t="s">
        <v>272</v>
      </c>
      <c r="F50" s="54" t="s">
        <v>984</v>
      </c>
      <c r="G50" s="59" t="s">
        <v>273</v>
      </c>
      <c r="H50" s="238" t="s">
        <v>4</v>
      </c>
      <c r="I50" s="235" t="s">
        <v>567</v>
      </c>
      <c r="J50" s="480" t="s">
        <v>274</v>
      </c>
    </row>
    <row r="51" spans="1:11" s="176" customFormat="1" ht="38.25" x14ac:dyDescent="0.2">
      <c r="A51" s="480"/>
      <c r="B51" s="480"/>
      <c r="C51" s="482"/>
      <c r="D51" s="480"/>
      <c r="E51" s="396"/>
      <c r="F51" s="54" t="s">
        <v>985</v>
      </c>
      <c r="G51" s="59" t="s">
        <v>273</v>
      </c>
      <c r="H51" s="238"/>
      <c r="I51" s="235" t="s">
        <v>567</v>
      </c>
      <c r="J51" s="480"/>
    </row>
    <row r="52" spans="1:11" ht="51.75" customHeight="1" x14ac:dyDescent="0.2">
      <c r="A52" s="480">
        <v>26</v>
      </c>
      <c r="B52" s="480" t="str">
        <f>'3 Мероприятия (результаты)'!B31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52" s="482" t="s">
        <v>692</v>
      </c>
      <c r="D52" s="480" t="str">
        <f>'3 Мероприятия (результаты)'!D31</f>
        <v>процентов</v>
      </c>
      <c r="E52" s="396" t="s">
        <v>272</v>
      </c>
      <c r="F52" s="54" t="s">
        <v>984</v>
      </c>
      <c r="G52" s="59" t="s">
        <v>273</v>
      </c>
      <c r="H52" s="236" t="s">
        <v>572</v>
      </c>
      <c r="I52" s="236" t="s">
        <v>573</v>
      </c>
      <c r="J52" s="480" t="s">
        <v>274</v>
      </c>
    </row>
    <row r="53" spans="1:11" s="176" customFormat="1" ht="53.25" customHeight="1" x14ac:dyDescent="0.2">
      <c r="A53" s="480"/>
      <c r="B53" s="480"/>
      <c r="C53" s="482"/>
      <c r="D53" s="480"/>
      <c r="E53" s="396"/>
      <c r="F53" s="54" t="s">
        <v>985</v>
      </c>
      <c r="G53" s="59" t="s">
        <v>273</v>
      </c>
      <c r="H53" s="236" t="s">
        <v>572</v>
      </c>
      <c r="I53" s="236" t="s">
        <v>573</v>
      </c>
      <c r="J53" s="480"/>
    </row>
    <row r="54" spans="1:11" ht="50.25" customHeight="1" x14ac:dyDescent="0.2">
      <c r="A54" s="480">
        <v>27</v>
      </c>
      <c r="B54" s="483" t="str">
        <f>'3 Мероприятия (результаты)'!B33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54" s="482" t="s">
        <v>692</v>
      </c>
      <c r="D54" s="480" t="str">
        <f>'3 Мероприятия (результаты)'!D33</f>
        <v>процентов</v>
      </c>
      <c r="E54" s="396" t="s">
        <v>272</v>
      </c>
      <c r="F54" s="54" t="s">
        <v>984</v>
      </c>
      <c r="G54" s="59" t="s">
        <v>273</v>
      </c>
      <c r="H54" s="480" t="s">
        <v>4</v>
      </c>
      <c r="I54" s="235" t="s">
        <v>567</v>
      </c>
      <c r="J54" s="480" t="s">
        <v>274</v>
      </c>
    </row>
    <row r="55" spans="1:11" s="176" customFormat="1" ht="65.25" customHeight="1" x14ac:dyDescent="0.2">
      <c r="A55" s="480"/>
      <c r="B55" s="483"/>
      <c r="C55" s="488"/>
      <c r="D55" s="488"/>
      <c r="E55" s="488"/>
      <c r="F55" s="54" t="s">
        <v>985</v>
      </c>
      <c r="G55" s="59" t="s">
        <v>273</v>
      </c>
      <c r="H55" s="480"/>
      <c r="I55" s="235" t="s">
        <v>567</v>
      </c>
      <c r="J55" s="480"/>
    </row>
    <row r="56" spans="1:11" ht="53.25" customHeight="1" x14ac:dyDescent="0.2">
      <c r="A56" s="480">
        <v>28</v>
      </c>
      <c r="B56" s="483" t="str">
        <f>'3 Мероприятия (результаты)'!B34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56" s="482" t="s">
        <v>692</v>
      </c>
      <c r="D56" s="480" t="str">
        <f>'3 Мероприятия (результаты)'!D34</f>
        <v>процентов</v>
      </c>
      <c r="E56" s="396" t="s">
        <v>272</v>
      </c>
      <c r="F56" s="54" t="s">
        <v>984</v>
      </c>
      <c r="G56" s="59" t="s">
        <v>273</v>
      </c>
      <c r="H56" s="480" t="s">
        <v>4</v>
      </c>
      <c r="I56" s="235" t="s">
        <v>567</v>
      </c>
      <c r="J56" s="480" t="s">
        <v>274</v>
      </c>
    </row>
    <row r="57" spans="1:11" s="176" customFormat="1" ht="38.25" x14ac:dyDescent="0.2">
      <c r="A57" s="488"/>
      <c r="B57" s="484"/>
      <c r="C57" s="488"/>
      <c r="D57" s="480"/>
      <c r="E57" s="396"/>
      <c r="F57" s="54" t="s">
        <v>985</v>
      </c>
      <c r="G57" s="59" t="s">
        <v>273</v>
      </c>
      <c r="H57" s="480"/>
      <c r="I57" s="235" t="s">
        <v>567</v>
      </c>
      <c r="J57" s="480"/>
    </row>
    <row r="58" spans="1:11" ht="51" customHeight="1" x14ac:dyDescent="0.2">
      <c r="A58" s="480">
        <v>29</v>
      </c>
      <c r="B58" s="480" t="str">
        <f>'3 Мероприятия (результаты)'!B35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8" s="482" t="s">
        <v>692</v>
      </c>
      <c r="D58" s="480" t="str">
        <f>'3 Мероприятия (результаты)'!D35</f>
        <v>процентов</v>
      </c>
      <c r="E58" s="396" t="s">
        <v>272</v>
      </c>
      <c r="F58" s="54" t="s">
        <v>984</v>
      </c>
      <c r="G58" s="59" t="s">
        <v>273</v>
      </c>
      <c r="H58" s="480" t="s">
        <v>4</v>
      </c>
      <c r="I58" s="235" t="s">
        <v>567</v>
      </c>
      <c r="J58" s="480" t="s">
        <v>274</v>
      </c>
    </row>
    <row r="59" spans="1:11" s="176" customFormat="1" ht="38.25" customHeight="1" x14ac:dyDescent="0.2">
      <c r="A59" s="480"/>
      <c r="B59" s="480"/>
      <c r="C59" s="482"/>
      <c r="D59" s="480"/>
      <c r="E59" s="396"/>
      <c r="F59" s="54" t="s">
        <v>985</v>
      </c>
      <c r="G59" s="59" t="s">
        <v>273</v>
      </c>
      <c r="H59" s="480"/>
      <c r="I59" s="235" t="s">
        <v>567</v>
      </c>
      <c r="J59" s="480"/>
    </row>
    <row r="60" spans="1:11" ht="62.25" customHeight="1" x14ac:dyDescent="0.2">
      <c r="A60" s="480">
        <v>30</v>
      </c>
      <c r="B60" s="480" t="str">
        <f>'3 Мероприятия (результаты)'!B40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60" s="482" t="s">
        <v>693</v>
      </c>
      <c r="D60" s="480" t="str">
        <f>'3 Мероприятия (результаты)'!D40</f>
        <v>процентов</v>
      </c>
      <c r="E60" s="396" t="s">
        <v>272</v>
      </c>
      <c r="F60" s="233" t="s">
        <v>986</v>
      </c>
      <c r="G60" s="59" t="s">
        <v>273</v>
      </c>
      <c r="H60" s="480" t="s">
        <v>4</v>
      </c>
      <c r="I60" s="75" t="s">
        <v>624</v>
      </c>
      <c r="J60" s="480" t="s">
        <v>274</v>
      </c>
      <c r="K60" s="77"/>
    </row>
    <row r="61" spans="1:11" s="176" customFormat="1" ht="42" customHeight="1" x14ac:dyDescent="0.2">
      <c r="A61" s="480"/>
      <c r="B61" s="480"/>
      <c r="C61" s="482"/>
      <c r="D61" s="480"/>
      <c r="E61" s="396"/>
      <c r="F61" s="233" t="s">
        <v>987</v>
      </c>
      <c r="G61" s="59" t="s">
        <v>273</v>
      </c>
      <c r="H61" s="480"/>
      <c r="I61" s="75" t="s">
        <v>624</v>
      </c>
      <c r="J61" s="480"/>
      <c r="K61" s="77"/>
    </row>
    <row r="62" spans="1:11" ht="73.5" customHeight="1" x14ac:dyDescent="0.2">
      <c r="A62" s="480">
        <v>31</v>
      </c>
      <c r="B62" s="480" t="str">
        <f>'3 Мероприятия (результаты)'!B41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2" s="482" t="s">
        <v>692</v>
      </c>
      <c r="D62" s="480" t="str">
        <f>'3 Мероприятия (результаты)'!D41</f>
        <v>процентов</v>
      </c>
      <c r="E62" s="396" t="s">
        <v>272</v>
      </c>
      <c r="F62" s="54" t="s">
        <v>984</v>
      </c>
      <c r="G62" s="59" t="s">
        <v>273</v>
      </c>
      <c r="H62" s="480" t="s">
        <v>4</v>
      </c>
      <c r="I62" s="235" t="s">
        <v>567</v>
      </c>
      <c r="J62" s="480" t="s">
        <v>274</v>
      </c>
    </row>
    <row r="63" spans="1:11" s="176" customFormat="1" ht="42.75" customHeight="1" x14ac:dyDescent="0.2">
      <c r="A63" s="480"/>
      <c r="B63" s="480"/>
      <c r="C63" s="482"/>
      <c r="D63" s="480"/>
      <c r="E63" s="396"/>
      <c r="F63" s="54" t="s">
        <v>985</v>
      </c>
      <c r="G63" s="59" t="s">
        <v>273</v>
      </c>
      <c r="H63" s="480"/>
      <c r="I63" s="235" t="s">
        <v>567</v>
      </c>
      <c r="J63" s="480"/>
    </row>
    <row r="64" spans="1:11" ht="53.25" customHeight="1" x14ac:dyDescent="0.2">
      <c r="A64" s="480">
        <v>32</v>
      </c>
      <c r="B64" s="483" t="str">
        <f>'3 Мероприятия (результаты)'!B42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4" s="482" t="s">
        <v>692</v>
      </c>
      <c r="D64" s="480" t="str">
        <f>'3 Мероприятия (результаты)'!D42</f>
        <v>процентов</v>
      </c>
      <c r="E64" s="396" t="s">
        <v>272</v>
      </c>
      <c r="F64" s="54" t="s">
        <v>984</v>
      </c>
      <c r="G64" s="59" t="s">
        <v>273</v>
      </c>
      <c r="H64" s="480" t="s">
        <v>4</v>
      </c>
      <c r="I64" s="235" t="s">
        <v>567</v>
      </c>
      <c r="J64" s="480" t="s">
        <v>274</v>
      </c>
    </row>
    <row r="65" spans="1:11" s="176" customFormat="1" ht="43.5" customHeight="1" x14ac:dyDescent="0.2">
      <c r="A65" s="480"/>
      <c r="B65" s="483"/>
      <c r="C65" s="482"/>
      <c r="D65" s="480"/>
      <c r="E65" s="396"/>
      <c r="F65" s="54" t="s">
        <v>985</v>
      </c>
      <c r="G65" s="59" t="s">
        <v>273</v>
      </c>
      <c r="H65" s="480"/>
      <c r="I65" s="235" t="s">
        <v>567</v>
      </c>
      <c r="J65" s="480"/>
    </row>
    <row r="66" spans="1:11" ht="53.25" customHeight="1" x14ac:dyDescent="0.2">
      <c r="A66" s="480">
        <v>33</v>
      </c>
      <c r="B66" s="483" t="str">
        <f>'3 Мероприятия (результаты)'!B43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6" s="482" t="s">
        <v>692</v>
      </c>
      <c r="D66" s="480" t="str">
        <f>'3 Мероприятия (результаты)'!D43</f>
        <v>процентов</v>
      </c>
      <c r="E66" s="396" t="s">
        <v>272</v>
      </c>
      <c r="F66" s="54" t="s">
        <v>984</v>
      </c>
      <c r="G66" s="59" t="s">
        <v>273</v>
      </c>
      <c r="H66" s="238" t="s">
        <v>572</v>
      </c>
      <c r="I66" s="235" t="s">
        <v>696</v>
      </c>
      <c r="J66" s="480" t="s">
        <v>274</v>
      </c>
    </row>
    <row r="67" spans="1:11" s="176" customFormat="1" ht="58.5" customHeight="1" x14ac:dyDescent="0.2">
      <c r="A67" s="480"/>
      <c r="B67" s="483"/>
      <c r="C67" s="482"/>
      <c r="D67" s="480"/>
      <c r="E67" s="396"/>
      <c r="F67" s="54" t="s">
        <v>985</v>
      </c>
      <c r="G67" s="59" t="s">
        <v>273</v>
      </c>
      <c r="H67" s="238" t="s">
        <v>572</v>
      </c>
      <c r="I67" s="235" t="s">
        <v>696</v>
      </c>
      <c r="J67" s="480"/>
    </row>
    <row r="68" spans="1:11" ht="50.25" customHeight="1" x14ac:dyDescent="0.2">
      <c r="A68" s="483">
        <v>34</v>
      </c>
      <c r="B68" s="483" t="str">
        <f>'3 Мероприятия (результаты)'!B44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8" s="482" t="s">
        <v>692</v>
      </c>
      <c r="D68" s="480" t="str">
        <f>'3 Мероприятия (результаты)'!D44</f>
        <v>процентов</v>
      </c>
      <c r="E68" s="396" t="s">
        <v>272</v>
      </c>
      <c r="F68" s="54" t="s">
        <v>984</v>
      </c>
      <c r="G68" s="59" t="s">
        <v>273</v>
      </c>
      <c r="H68" s="480" t="s">
        <v>4</v>
      </c>
      <c r="I68" s="235" t="s">
        <v>567</v>
      </c>
      <c r="J68" s="480" t="s">
        <v>274</v>
      </c>
    </row>
    <row r="69" spans="1:11" s="176" customFormat="1" ht="39" customHeight="1" x14ac:dyDescent="0.2">
      <c r="A69" s="484"/>
      <c r="B69" s="484"/>
      <c r="C69" s="488"/>
      <c r="D69" s="488"/>
      <c r="E69" s="488"/>
      <c r="F69" s="54" t="s">
        <v>985</v>
      </c>
      <c r="G69" s="59" t="s">
        <v>273</v>
      </c>
      <c r="H69" s="480"/>
      <c r="I69" s="235" t="s">
        <v>567</v>
      </c>
      <c r="J69" s="480"/>
    </row>
    <row r="70" spans="1:11" ht="67.5" customHeight="1" x14ac:dyDescent="0.2">
      <c r="A70" s="480">
        <v>35</v>
      </c>
      <c r="B70" s="480" t="str">
        <f>'3 Мероприятия (результаты)'!B45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0" s="482" t="s">
        <v>692</v>
      </c>
      <c r="D70" s="480" t="str">
        <f>'3 Мероприятия (результаты)'!D45</f>
        <v>процентов</v>
      </c>
      <c r="E70" s="396" t="s">
        <v>272</v>
      </c>
      <c r="F70" s="54" t="s">
        <v>984</v>
      </c>
      <c r="G70" s="59" t="s">
        <v>273</v>
      </c>
      <c r="H70" s="480" t="s">
        <v>4</v>
      </c>
      <c r="I70" s="235" t="s">
        <v>567</v>
      </c>
      <c r="J70" s="480" t="s">
        <v>274</v>
      </c>
    </row>
    <row r="71" spans="1:11" s="176" customFormat="1" ht="127.5" customHeight="1" x14ac:dyDescent="0.2">
      <c r="A71" s="480"/>
      <c r="B71" s="480"/>
      <c r="C71" s="482"/>
      <c r="D71" s="480"/>
      <c r="E71" s="396"/>
      <c r="F71" s="54" t="s">
        <v>985</v>
      </c>
      <c r="G71" s="59" t="s">
        <v>273</v>
      </c>
      <c r="H71" s="480"/>
      <c r="I71" s="235" t="s">
        <v>567</v>
      </c>
      <c r="J71" s="480"/>
    </row>
    <row r="72" spans="1:11" ht="77.25" customHeight="1" x14ac:dyDescent="0.2">
      <c r="A72" s="480">
        <v>36</v>
      </c>
      <c r="B72" s="486" t="str">
        <f>'3 Мероприятия (результаты)'!B52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72" s="482" t="s">
        <v>692</v>
      </c>
      <c r="D72" s="480" t="str">
        <f>'3 Мероприятия (результаты)'!D52</f>
        <v>процентов</v>
      </c>
      <c r="E72" s="396" t="s">
        <v>272</v>
      </c>
      <c r="F72" s="233" t="s">
        <v>989</v>
      </c>
      <c r="G72" s="59" t="s">
        <v>273</v>
      </c>
      <c r="H72" s="480" t="s">
        <v>4</v>
      </c>
      <c r="I72" s="235" t="s">
        <v>547</v>
      </c>
      <c r="J72" s="480" t="s">
        <v>274</v>
      </c>
      <c r="K72" s="76" t="s">
        <v>988</v>
      </c>
    </row>
    <row r="73" spans="1:11" s="176" customFormat="1" ht="40.5" customHeight="1" x14ac:dyDescent="0.2">
      <c r="A73" s="480"/>
      <c r="B73" s="486"/>
      <c r="C73" s="482"/>
      <c r="D73" s="480"/>
      <c r="E73" s="396"/>
      <c r="F73" s="233" t="s">
        <v>990</v>
      </c>
      <c r="G73" s="59" t="s">
        <v>273</v>
      </c>
      <c r="H73" s="480"/>
      <c r="I73" s="235" t="s">
        <v>547</v>
      </c>
      <c r="J73" s="480"/>
      <c r="K73" s="76"/>
    </row>
    <row r="74" spans="1:11" ht="36.75" customHeight="1" x14ac:dyDescent="0.2">
      <c r="A74" s="480">
        <v>37</v>
      </c>
      <c r="B74" s="432" t="str">
        <f>'3 Мероприятия (результаты)'!B53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74" s="482" t="s">
        <v>693</v>
      </c>
      <c r="D74" s="480" t="str">
        <f>'3 Мероприятия (результаты)'!D53</f>
        <v>процентов</v>
      </c>
      <c r="E74" s="396" t="s">
        <v>991</v>
      </c>
      <c r="F74" s="71" t="s">
        <v>993</v>
      </c>
      <c r="G74" s="57" t="s">
        <v>275</v>
      </c>
      <c r="H74" s="396" t="s">
        <v>4</v>
      </c>
      <c r="I74" s="231" t="s">
        <v>547</v>
      </c>
      <c r="J74" s="231" t="s">
        <v>638</v>
      </c>
      <c r="K74" s="76" t="s">
        <v>577</v>
      </c>
    </row>
    <row r="75" spans="1:11" s="176" customFormat="1" ht="55.5" customHeight="1" x14ac:dyDescent="0.2">
      <c r="A75" s="480"/>
      <c r="B75" s="432"/>
      <c r="C75" s="482"/>
      <c r="D75" s="480"/>
      <c r="E75" s="396"/>
      <c r="F75" s="71" t="s">
        <v>992</v>
      </c>
      <c r="G75" s="57" t="s">
        <v>275</v>
      </c>
      <c r="H75" s="396"/>
      <c r="I75" s="231" t="s">
        <v>946</v>
      </c>
      <c r="J75" s="231" t="s">
        <v>948</v>
      </c>
      <c r="K75" s="76"/>
    </row>
    <row r="76" spans="1:11" s="176" customFormat="1" ht="65.25" customHeight="1" x14ac:dyDescent="0.2">
      <c r="A76" s="480"/>
      <c r="B76" s="432"/>
      <c r="C76" s="482"/>
      <c r="D76" s="480"/>
      <c r="E76" s="396"/>
      <c r="F76" s="71" t="s">
        <v>944</v>
      </c>
      <c r="G76" s="57" t="s">
        <v>275</v>
      </c>
      <c r="H76" s="396"/>
      <c r="I76" s="231" t="s">
        <v>947</v>
      </c>
      <c r="J76" s="231" t="s">
        <v>949</v>
      </c>
      <c r="K76" s="76"/>
    </row>
    <row r="77" spans="1:11" ht="117" customHeight="1" x14ac:dyDescent="0.2">
      <c r="A77" s="480">
        <v>38</v>
      </c>
      <c r="B77" s="486" t="str">
        <f>'3 Мероприятия (результаты)'!B54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77" s="482" t="s">
        <v>693</v>
      </c>
      <c r="D77" s="480" t="str">
        <f>'3 Мероприятия (результаты)'!D54</f>
        <v>процентов</v>
      </c>
      <c r="E77" s="396" t="s">
        <v>272</v>
      </c>
      <c r="F77" s="54" t="s">
        <v>1067</v>
      </c>
      <c r="G77" s="59" t="s">
        <v>275</v>
      </c>
      <c r="H77" s="480" t="s">
        <v>4</v>
      </c>
      <c r="I77" s="235" t="s">
        <v>653</v>
      </c>
      <c r="J77" s="480" t="s">
        <v>950</v>
      </c>
      <c r="K77" s="76" t="s">
        <v>577</v>
      </c>
    </row>
    <row r="78" spans="1:11" s="176" customFormat="1" ht="120.75" customHeight="1" x14ac:dyDescent="0.2">
      <c r="A78" s="480"/>
      <c r="B78" s="486"/>
      <c r="C78" s="488"/>
      <c r="D78" s="488"/>
      <c r="E78" s="488"/>
      <c r="F78" s="54" t="s">
        <v>1068</v>
      </c>
      <c r="G78" s="59" t="s">
        <v>275</v>
      </c>
      <c r="H78" s="480"/>
      <c r="I78" s="235" t="s">
        <v>653</v>
      </c>
      <c r="J78" s="480"/>
      <c r="K78" s="76"/>
    </row>
    <row r="79" spans="1:11" ht="116.25" customHeight="1" x14ac:dyDescent="0.2">
      <c r="A79" s="480">
        <v>39</v>
      </c>
      <c r="B79" s="486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79" s="482" t="s">
        <v>693</v>
      </c>
      <c r="D79" s="480" t="str">
        <f>'3 Мероприятия (результаты)'!D55</f>
        <v>процентов</v>
      </c>
      <c r="E79" s="396" t="s">
        <v>272</v>
      </c>
      <c r="F79" s="54" t="s">
        <v>1065</v>
      </c>
      <c r="G79" s="59" t="s">
        <v>275</v>
      </c>
      <c r="H79" s="480" t="s">
        <v>4</v>
      </c>
      <c r="I79" s="235" t="s">
        <v>653</v>
      </c>
      <c r="J79" s="480" t="s">
        <v>950</v>
      </c>
      <c r="K79" s="76" t="s">
        <v>577</v>
      </c>
    </row>
    <row r="80" spans="1:11" s="176" customFormat="1" ht="138" customHeight="1" x14ac:dyDescent="0.2">
      <c r="A80" s="480"/>
      <c r="B80" s="486"/>
      <c r="C80" s="482"/>
      <c r="D80" s="480"/>
      <c r="E80" s="396"/>
      <c r="F80" s="54" t="s">
        <v>1066</v>
      </c>
      <c r="G80" s="59" t="s">
        <v>275</v>
      </c>
      <c r="H80" s="480"/>
      <c r="I80" s="235" t="s">
        <v>547</v>
      </c>
      <c r="J80" s="480"/>
      <c r="K80" s="76"/>
    </row>
    <row r="81" spans="1:11" ht="74.25" customHeight="1" x14ac:dyDescent="0.2">
      <c r="A81" s="480">
        <v>40</v>
      </c>
      <c r="B81" s="483" t="str">
        <f>'3 Мероприятия (результаты)'!B56</f>
        <v xml:space="preserve">Результат "Предоставлены микропроцессорная пластиковая карта «Социальная транспортная карта» </v>
      </c>
      <c r="C81" s="482" t="s">
        <v>692</v>
      </c>
      <c r="D81" s="480" t="str">
        <f>'3 Мероприятия (результаты)'!D56</f>
        <v>процентов</v>
      </c>
      <c r="E81" s="396" t="s">
        <v>272</v>
      </c>
      <c r="F81" s="54" t="s">
        <v>995</v>
      </c>
      <c r="G81" s="59" t="s">
        <v>273</v>
      </c>
      <c r="H81" s="480" t="s">
        <v>4</v>
      </c>
      <c r="I81" s="75" t="s">
        <v>547</v>
      </c>
      <c r="J81" s="480" t="s">
        <v>274</v>
      </c>
    </row>
    <row r="82" spans="1:11" s="176" customFormat="1" ht="78" customHeight="1" x14ac:dyDescent="0.2">
      <c r="A82" s="480"/>
      <c r="B82" s="483"/>
      <c r="C82" s="482"/>
      <c r="D82" s="480"/>
      <c r="E82" s="396"/>
      <c r="F82" s="54" t="s">
        <v>994</v>
      </c>
      <c r="G82" s="59" t="s">
        <v>273</v>
      </c>
      <c r="H82" s="480"/>
      <c r="I82" s="75" t="s">
        <v>547</v>
      </c>
      <c r="J82" s="480"/>
    </row>
    <row r="83" spans="1:11" ht="214.5" customHeight="1" x14ac:dyDescent="0.2">
      <c r="A83" s="238">
        <v>41</v>
      </c>
      <c r="B83" s="43" t="str">
        <f>'3 Мероприятия (результаты)'!B57</f>
        <v>Результат "Обеспечены жильем отдельные категории граждан</v>
      </c>
      <c r="C83" s="58" t="s">
        <v>692</v>
      </c>
      <c r="D83" s="43" t="str">
        <f>'3 Мероприятия (результаты)'!D57</f>
        <v>человек</v>
      </c>
      <c r="E83" s="233" t="s">
        <v>1069</v>
      </c>
      <c r="F83" s="233" t="s">
        <v>996</v>
      </c>
      <c r="G83" s="59" t="s">
        <v>273</v>
      </c>
      <c r="H83" s="58" t="s">
        <v>4</v>
      </c>
      <c r="I83" s="75" t="s">
        <v>588</v>
      </c>
      <c r="J83" s="238" t="s">
        <v>274</v>
      </c>
    </row>
    <row r="84" spans="1:11" ht="236.25" customHeight="1" x14ac:dyDescent="0.2">
      <c r="A84" s="238">
        <v>42</v>
      </c>
      <c r="B84" s="43" t="str">
        <f>'3 Мероприятия (результаты)'!B63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84" s="58" t="s">
        <v>692</v>
      </c>
      <c r="D84" s="43" t="str">
        <f>'3 Мероприятия (результаты)'!D63</f>
        <v>тысяч человек</v>
      </c>
      <c r="E84" s="60" t="s">
        <v>997</v>
      </c>
      <c r="F84" s="18" t="s">
        <v>85</v>
      </c>
      <c r="G84" s="59" t="s">
        <v>273</v>
      </c>
      <c r="H84" s="238" t="s">
        <v>4</v>
      </c>
      <c r="I84" s="235" t="s">
        <v>570</v>
      </c>
      <c r="J84" s="238" t="s">
        <v>571</v>
      </c>
    </row>
    <row r="85" spans="1:11" ht="63.75" x14ac:dyDescent="0.2">
      <c r="A85" s="238">
        <v>43</v>
      </c>
      <c r="B85" s="43" t="str">
        <f>'3 Мероприятия (результаты)'!B64</f>
        <v>Результат "Объем просроченной кредиторской задолженности по выплате пособий, компенсаций и социальных выплат"</v>
      </c>
      <c r="C85" s="58" t="s">
        <v>692</v>
      </c>
      <c r="D85" s="43" t="str">
        <f>'3 Мероприятия (результаты)'!D64</f>
        <v>процентов</v>
      </c>
      <c r="E85" s="231" t="s">
        <v>569</v>
      </c>
      <c r="F85" s="233" t="s">
        <v>88</v>
      </c>
      <c r="G85" s="59" t="s">
        <v>273</v>
      </c>
      <c r="H85" s="60" t="s">
        <v>4</v>
      </c>
      <c r="I85" s="75" t="s">
        <v>565</v>
      </c>
      <c r="J85" s="238" t="s">
        <v>274</v>
      </c>
    </row>
    <row r="86" spans="1:11" ht="42.75" customHeight="1" x14ac:dyDescent="0.2">
      <c r="A86" s="483">
        <v>44</v>
      </c>
      <c r="B86" s="483" t="str">
        <f>'3 Мероприятия (результаты)'!B65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86" s="482" t="s">
        <v>692</v>
      </c>
      <c r="D86" s="480" t="str">
        <f>'3 Мероприятия (результаты)'!D65</f>
        <v>процентов</v>
      </c>
      <c r="E86" s="396" t="s">
        <v>272</v>
      </c>
      <c r="F86" s="233" t="s">
        <v>999</v>
      </c>
      <c r="G86" s="59" t="s">
        <v>273</v>
      </c>
      <c r="H86" s="482" t="s">
        <v>4</v>
      </c>
      <c r="I86" s="75" t="s">
        <v>547</v>
      </c>
      <c r="J86" s="480" t="s">
        <v>274</v>
      </c>
    </row>
    <row r="87" spans="1:11" s="176" customFormat="1" ht="40.5" customHeight="1" x14ac:dyDescent="0.2">
      <c r="A87" s="484"/>
      <c r="B87" s="483"/>
      <c r="C87" s="488"/>
      <c r="D87" s="488"/>
      <c r="E87" s="488"/>
      <c r="F87" s="233" t="s">
        <v>998</v>
      </c>
      <c r="G87" s="59" t="s">
        <v>273</v>
      </c>
      <c r="H87" s="482"/>
      <c r="I87" s="75" t="s">
        <v>547</v>
      </c>
      <c r="J87" s="480"/>
    </row>
    <row r="88" spans="1:11" s="176" customFormat="1" ht="40.5" customHeight="1" x14ac:dyDescent="0.2">
      <c r="A88" s="489">
        <v>45</v>
      </c>
      <c r="B88" s="490" t="str">
        <f>'3 Мероприятия (результаты)'!B66</f>
        <v>Результат "Обеспечены автономными пожарными извещателями отдельные категории граждан"</v>
      </c>
      <c r="C88" s="489" t="s">
        <v>692</v>
      </c>
      <c r="D88" s="489" t="str">
        <f>'3 Мероприятия (результаты)'!D66</f>
        <v>процентов</v>
      </c>
      <c r="E88" s="408" t="s">
        <v>272</v>
      </c>
      <c r="F88" s="276" t="s">
        <v>1104</v>
      </c>
      <c r="G88" s="277" t="s">
        <v>273</v>
      </c>
      <c r="H88" s="489" t="s">
        <v>4</v>
      </c>
      <c r="I88" s="278" t="s">
        <v>1000</v>
      </c>
      <c r="J88" s="489" t="s">
        <v>1108</v>
      </c>
    </row>
    <row r="89" spans="1:11" s="176" customFormat="1" ht="40.5" customHeight="1" x14ac:dyDescent="0.2">
      <c r="A89" s="489"/>
      <c r="B89" s="491"/>
      <c r="C89" s="489"/>
      <c r="D89" s="489"/>
      <c r="E89" s="408"/>
      <c r="F89" s="276" t="s">
        <v>1103</v>
      </c>
      <c r="G89" s="277" t="s">
        <v>273</v>
      </c>
      <c r="H89" s="489"/>
      <c r="I89" s="278" t="s">
        <v>1000</v>
      </c>
      <c r="J89" s="489"/>
    </row>
    <row r="90" spans="1:11" s="176" customFormat="1" ht="40.5" customHeight="1" x14ac:dyDescent="0.2">
      <c r="A90" s="504">
        <v>46</v>
      </c>
      <c r="B90" s="512" t="str">
        <f>'[1]3 Мероприятия (результаты)'!B68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Федерации,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90" s="504" t="s">
        <v>692</v>
      </c>
      <c r="D90" s="504" t="str">
        <f>'[1]3 Мероприятия (результаты)'!D68</f>
        <v>процентов</v>
      </c>
      <c r="E90" s="510" t="s">
        <v>272</v>
      </c>
      <c r="F90" s="310" t="s">
        <v>984</v>
      </c>
      <c r="G90" s="297" t="s">
        <v>273</v>
      </c>
      <c r="H90" s="504" t="s">
        <v>4</v>
      </c>
      <c r="I90" s="75" t="s">
        <v>547</v>
      </c>
      <c r="J90" s="510" t="s">
        <v>274</v>
      </c>
    </row>
    <row r="91" spans="1:11" s="176" customFormat="1" ht="40.5" customHeight="1" x14ac:dyDescent="0.2">
      <c r="A91" s="505"/>
      <c r="B91" s="513"/>
      <c r="C91" s="505"/>
      <c r="D91" s="505"/>
      <c r="E91" s="511"/>
      <c r="F91" s="310" t="s">
        <v>985</v>
      </c>
      <c r="G91" s="297" t="s">
        <v>273</v>
      </c>
      <c r="H91" s="505"/>
      <c r="I91" s="75" t="s">
        <v>547</v>
      </c>
      <c r="J91" s="511"/>
    </row>
    <row r="92" spans="1:11" s="176" customFormat="1" ht="40.5" customHeight="1" x14ac:dyDescent="0.2">
      <c r="A92" s="504">
        <v>47</v>
      </c>
      <c r="B92" s="512" t="str">
        <f>'[1]3 Мероприятия (результаты)'!B69</f>
        <v>Результат "Меры социальной поддержки жителям города Херсона и правобережной части Херсонской области, вынужденно покинувшим место постоянного проживания и прибывшим в экстренном массовом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92" s="504" t="s">
        <v>692</v>
      </c>
      <c r="D92" s="504" t="str">
        <f>'[1]3 Мероприятия (результаты)'!D69</f>
        <v>процентов</v>
      </c>
      <c r="E92" s="510" t="s">
        <v>272</v>
      </c>
      <c r="F92" s="310" t="s">
        <v>984</v>
      </c>
      <c r="G92" s="297" t="s">
        <v>273</v>
      </c>
      <c r="H92" s="504" t="s">
        <v>4</v>
      </c>
      <c r="I92" s="75" t="s">
        <v>1132</v>
      </c>
      <c r="J92" s="510" t="s">
        <v>274</v>
      </c>
    </row>
    <row r="93" spans="1:11" s="176" customFormat="1" ht="40.5" customHeight="1" x14ac:dyDescent="0.2">
      <c r="A93" s="505"/>
      <c r="B93" s="513"/>
      <c r="C93" s="505"/>
      <c r="D93" s="505"/>
      <c r="E93" s="511"/>
      <c r="F93" s="310" t="s">
        <v>985</v>
      </c>
      <c r="G93" s="297" t="s">
        <v>273</v>
      </c>
      <c r="H93" s="505"/>
      <c r="I93" s="75" t="s">
        <v>1132</v>
      </c>
      <c r="J93" s="511"/>
    </row>
    <row r="94" spans="1:11" s="176" customFormat="1" ht="40.5" customHeight="1" x14ac:dyDescent="0.2">
      <c r="A94" s="492">
        <v>48</v>
      </c>
      <c r="B94" s="502" t="str">
        <f>'[1]3 Мероприятия (результаты)'!B70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94" s="504" t="s">
        <v>692</v>
      </c>
      <c r="D94" s="506" t="str">
        <f>'[1]3 Мероприятия (результаты)'!D70</f>
        <v>единиц</v>
      </c>
      <c r="E94" s="508" t="s">
        <v>272</v>
      </c>
      <c r="F94" s="310" t="s">
        <v>984</v>
      </c>
      <c r="G94" s="297" t="s">
        <v>273</v>
      </c>
      <c r="H94" s="504" t="s">
        <v>4</v>
      </c>
      <c r="I94" s="305" t="s">
        <v>547</v>
      </c>
      <c r="J94" s="510" t="s">
        <v>274</v>
      </c>
    </row>
    <row r="95" spans="1:11" s="176" customFormat="1" ht="40.5" customHeight="1" x14ac:dyDescent="0.2">
      <c r="A95" s="492"/>
      <c r="B95" s="503"/>
      <c r="C95" s="505"/>
      <c r="D95" s="507"/>
      <c r="E95" s="509"/>
      <c r="F95" s="310" t="s">
        <v>985</v>
      </c>
      <c r="G95" s="297" t="s">
        <v>273</v>
      </c>
      <c r="H95" s="505"/>
      <c r="I95" s="305" t="s">
        <v>547</v>
      </c>
      <c r="J95" s="511"/>
    </row>
    <row r="96" spans="1:11" ht="15.75" customHeight="1" x14ac:dyDescent="0.2">
      <c r="A96" s="499" t="s">
        <v>34</v>
      </c>
      <c r="B96" s="500"/>
      <c r="C96" s="500"/>
      <c r="D96" s="500"/>
      <c r="E96" s="500"/>
      <c r="F96" s="500"/>
      <c r="G96" s="500"/>
      <c r="H96" s="500"/>
      <c r="I96" s="500"/>
      <c r="J96" s="501"/>
      <c r="K96" s="77"/>
    </row>
    <row r="97" spans="1:11" ht="113.25" customHeight="1" x14ac:dyDescent="0.2">
      <c r="A97" s="238">
        <v>49</v>
      </c>
      <c r="B97" s="250" t="str">
        <f>'3 Мероприятия (результаты)'!B72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97" s="58" t="s">
        <v>692</v>
      </c>
      <c r="D97" s="238" t="str">
        <f>'3 Мероприятия (результаты)'!D72</f>
        <v>процентов</v>
      </c>
      <c r="E97" s="231" t="s">
        <v>1003</v>
      </c>
      <c r="F97" s="78" t="s">
        <v>1004</v>
      </c>
      <c r="G97" s="59" t="s">
        <v>273</v>
      </c>
      <c r="H97" s="238" t="s">
        <v>4</v>
      </c>
      <c r="I97" s="236" t="s">
        <v>578</v>
      </c>
      <c r="J97" s="236" t="s">
        <v>274</v>
      </c>
      <c r="K97" s="77"/>
    </row>
    <row r="98" spans="1:11" ht="59.25" customHeight="1" x14ac:dyDescent="0.2">
      <c r="A98" s="480">
        <v>50</v>
      </c>
      <c r="B98" s="483" t="str">
        <f>'3 Мероприятия (результаты)'!B73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98" s="482" t="s">
        <v>692</v>
      </c>
      <c r="D98" s="480" t="str">
        <f>'3 Мероприятия (результаты)'!D73</f>
        <v>процентов</v>
      </c>
      <c r="E98" s="396" t="s">
        <v>272</v>
      </c>
      <c r="F98" s="71" t="s">
        <v>1002</v>
      </c>
      <c r="G98" s="59" t="s">
        <v>273</v>
      </c>
      <c r="H98" s="480" t="s">
        <v>4</v>
      </c>
      <c r="I98" s="476" t="s">
        <v>579</v>
      </c>
      <c r="J98" s="480" t="s">
        <v>274</v>
      </c>
    </row>
    <row r="99" spans="1:11" s="176" customFormat="1" ht="54" customHeight="1" x14ac:dyDescent="0.2">
      <c r="A99" s="480"/>
      <c r="B99" s="483"/>
      <c r="C99" s="482"/>
      <c r="D99" s="480"/>
      <c r="E99" s="396"/>
      <c r="F99" s="71" t="s">
        <v>1001</v>
      </c>
      <c r="G99" s="59" t="s">
        <v>273</v>
      </c>
      <c r="H99" s="480"/>
      <c r="I99" s="476"/>
      <c r="J99" s="480"/>
    </row>
    <row r="100" spans="1:11" ht="55.5" customHeight="1" x14ac:dyDescent="0.2">
      <c r="A100" s="480">
        <v>51</v>
      </c>
      <c r="B100" s="480" t="str">
        <f>'3 Мероприятия (результаты)'!B74</f>
        <v>Результат "Оказана бесплатная юридическая помощь отдельным категориям граждан"</v>
      </c>
      <c r="C100" s="482" t="s">
        <v>692</v>
      </c>
      <c r="D100" s="480" t="str">
        <f>'3 Мероприятия (результаты)'!D74</f>
        <v>процентов</v>
      </c>
      <c r="E100" s="396" t="s">
        <v>272</v>
      </c>
      <c r="F100" s="71" t="s">
        <v>1005</v>
      </c>
      <c r="G100" s="59" t="s">
        <v>273</v>
      </c>
      <c r="H100" s="480" t="s">
        <v>4</v>
      </c>
      <c r="I100" s="476" t="s">
        <v>580</v>
      </c>
      <c r="J100" s="480" t="s">
        <v>274</v>
      </c>
    </row>
    <row r="101" spans="1:11" s="176" customFormat="1" ht="37.5" customHeight="1" x14ac:dyDescent="0.2">
      <c r="A101" s="480"/>
      <c r="B101" s="480"/>
      <c r="C101" s="482"/>
      <c r="D101" s="480"/>
      <c r="E101" s="396"/>
      <c r="F101" s="71" t="s">
        <v>1006</v>
      </c>
      <c r="G101" s="59" t="s">
        <v>273</v>
      </c>
      <c r="H101" s="480"/>
      <c r="I101" s="476"/>
      <c r="J101" s="480"/>
    </row>
    <row r="102" spans="1:11" ht="53.25" customHeight="1" x14ac:dyDescent="0.2">
      <c r="A102" s="480">
        <v>52</v>
      </c>
      <c r="B102" s="487" t="str">
        <f>'3 Мероприятия (результаты)'!B75</f>
        <v>Результат "Соотношение средней заработной платы социальных работников со средней заработной платой в Оренбургской области"</v>
      </c>
      <c r="C102" s="482" t="s">
        <v>692</v>
      </c>
      <c r="D102" s="480" t="str">
        <f>'3 Мероприятия (результаты)'!D75</f>
        <v>процентов</v>
      </c>
      <c r="E102" s="396" t="s">
        <v>272</v>
      </c>
      <c r="F102" s="71" t="s">
        <v>1008</v>
      </c>
      <c r="G102" s="59" t="s">
        <v>273</v>
      </c>
      <c r="H102" s="238" t="s">
        <v>4</v>
      </c>
      <c r="I102" s="236" t="s">
        <v>1009</v>
      </c>
      <c r="J102" s="238" t="s">
        <v>1010</v>
      </c>
      <c r="K102" s="77"/>
    </row>
    <row r="103" spans="1:11" s="176" customFormat="1" ht="118.5" customHeight="1" x14ac:dyDescent="0.2">
      <c r="A103" s="480"/>
      <c r="B103" s="487"/>
      <c r="C103" s="488"/>
      <c r="D103" s="488"/>
      <c r="E103" s="488"/>
      <c r="F103" s="71" t="s">
        <v>1007</v>
      </c>
      <c r="G103" s="59" t="s">
        <v>273</v>
      </c>
      <c r="H103" s="238"/>
      <c r="I103" s="75" t="s">
        <v>625</v>
      </c>
      <c r="J103" s="238" t="s">
        <v>626</v>
      </c>
      <c r="K103" s="77"/>
    </row>
    <row r="104" spans="1:11" ht="132" customHeight="1" x14ac:dyDescent="0.2">
      <c r="A104" s="238">
        <v>53</v>
      </c>
      <c r="B104" s="43" t="str">
        <f>'3 Мероприятия (результаты)'!B76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04" s="58" t="s">
        <v>692</v>
      </c>
      <c r="D104" s="43" t="str">
        <f>'3 Мероприятия (результаты)'!D76</f>
        <v>единиц</v>
      </c>
      <c r="E104" s="60" t="s">
        <v>1011</v>
      </c>
      <c r="F104" s="79" t="s">
        <v>581</v>
      </c>
      <c r="G104" s="59" t="s">
        <v>273</v>
      </c>
      <c r="H104" s="238" t="s">
        <v>4</v>
      </c>
      <c r="I104" s="236" t="s">
        <v>582</v>
      </c>
      <c r="J104" s="238" t="s">
        <v>583</v>
      </c>
    </row>
    <row r="105" spans="1:11" ht="122.25" customHeight="1" x14ac:dyDescent="0.2">
      <c r="A105" s="480">
        <v>54</v>
      </c>
      <c r="B105" s="483" t="str">
        <f>'3 Мероприятия (результаты)'!B77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05" s="482" t="s">
        <v>692</v>
      </c>
      <c r="D105" s="480" t="str">
        <f>'3 Мероприятия (результаты)'!D77</f>
        <v>процентов</v>
      </c>
      <c r="E105" s="396" t="s">
        <v>272</v>
      </c>
      <c r="F105" s="222" t="s">
        <v>1013</v>
      </c>
      <c r="G105" s="59" t="s">
        <v>273</v>
      </c>
      <c r="H105" s="480" t="s">
        <v>4</v>
      </c>
      <c r="I105" s="75" t="s">
        <v>1071</v>
      </c>
      <c r="J105" s="480" t="s">
        <v>274</v>
      </c>
      <c r="K105" s="77"/>
    </row>
    <row r="106" spans="1:11" s="176" customFormat="1" ht="120" customHeight="1" x14ac:dyDescent="0.2">
      <c r="A106" s="480"/>
      <c r="B106" s="483"/>
      <c r="C106" s="482"/>
      <c r="D106" s="480"/>
      <c r="E106" s="396"/>
      <c r="F106" s="222" t="s">
        <v>1012</v>
      </c>
      <c r="G106" s="59" t="s">
        <v>273</v>
      </c>
      <c r="H106" s="480"/>
      <c r="I106" s="75" t="s">
        <v>1071</v>
      </c>
      <c r="J106" s="480"/>
      <c r="K106" s="77"/>
    </row>
    <row r="107" spans="1:11" ht="54" customHeight="1" x14ac:dyDescent="0.2">
      <c r="A107" s="480">
        <v>55</v>
      </c>
      <c r="B107" s="486" t="str">
        <f>'3 Мероприятия (результаты)'!B78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07" s="482" t="s">
        <v>692</v>
      </c>
      <c r="D107" s="480" t="str">
        <f>'3 Мероприятия (результаты)'!D78</f>
        <v>процентов</v>
      </c>
      <c r="E107" s="396" t="s">
        <v>272</v>
      </c>
      <c r="F107" s="234" t="s">
        <v>1015</v>
      </c>
      <c r="G107" s="60" t="s">
        <v>670</v>
      </c>
      <c r="H107" s="480" t="s">
        <v>4</v>
      </c>
      <c r="I107" s="432" t="s">
        <v>671</v>
      </c>
      <c r="J107" s="238" t="s">
        <v>1017</v>
      </c>
      <c r="K107" s="77"/>
    </row>
    <row r="108" spans="1:11" s="176" customFormat="1" ht="105" customHeight="1" x14ac:dyDescent="0.2">
      <c r="A108" s="480"/>
      <c r="B108" s="486"/>
      <c r="C108" s="482"/>
      <c r="D108" s="480"/>
      <c r="E108" s="396"/>
      <c r="F108" s="234" t="s">
        <v>1016</v>
      </c>
      <c r="G108" s="60" t="s">
        <v>670</v>
      </c>
      <c r="H108" s="480"/>
      <c r="I108" s="432"/>
      <c r="J108" s="238" t="s">
        <v>1014</v>
      </c>
      <c r="K108" s="77"/>
    </row>
    <row r="109" spans="1:11" ht="45" customHeight="1" x14ac:dyDescent="0.2">
      <c r="A109" s="480">
        <v>56</v>
      </c>
      <c r="B109" s="483" t="str">
        <f>'3 Мероприятия (результаты)'!B79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09" s="482" t="s">
        <v>692</v>
      </c>
      <c r="D109" s="480" t="str">
        <f>'3 Мероприятия (результаты)'!D79</f>
        <v>процентов</v>
      </c>
      <c r="E109" s="396" t="s">
        <v>272</v>
      </c>
      <c r="F109" s="71" t="s">
        <v>1018</v>
      </c>
      <c r="G109" s="59" t="s">
        <v>273</v>
      </c>
      <c r="H109" s="480" t="s">
        <v>4</v>
      </c>
      <c r="I109" s="75" t="s">
        <v>547</v>
      </c>
      <c r="J109" s="480" t="s">
        <v>626</v>
      </c>
    </row>
    <row r="110" spans="1:11" s="176" customFormat="1" ht="56.25" customHeight="1" x14ac:dyDescent="0.2">
      <c r="A110" s="480"/>
      <c r="B110" s="483"/>
      <c r="C110" s="482"/>
      <c r="D110" s="480"/>
      <c r="E110" s="396"/>
      <c r="F110" s="71" t="s">
        <v>1019</v>
      </c>
      <c r="G110" s="59" t="s">
        <v>273</v>
      </c>
      <c r="H110" s="480"/>
      <c r="I110" s="75" t="s">
        <v>547</v>
      </c>
      <c r="J110" s="480"/>
    </row>
    <row r="111" spans="1:11" ht="20.25" customHeight="1" x14ac:dyDescent="0.2">
      <c r="A111" s="499" t="s">
        <v>809</v>
      </c>
      <c r="B111" s="500"/>
      <c r="C111" s="500"/>
      <c r="D111" s="500"/>
      <c r="E111" s="500"/>
      <c r="F111" s="500"/>
      <c r="G111" s="500"/>
      <c r="H111" s="500"/>
      <c r="I111" s="500"/>
      <c r="J111" s="501"/>
    </row>
    <row r="112" spans="1:11" ht="57" customHeight="1" x14ac:dyDescent="0.2">
      <c r="A112" s="480">
        <v>57</v>
      </c>
      <c r="B112" s="483" t="str">
        <f>'3 Мероприятия (результаты)'!B82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12" s="482" t="s">
        <v>692</v>
      </c>
      <c r="D112" s="480" t="str">
        <f>'3 Мероприятия (результаты)'!D82</f>
        <v>процентов</v>
      </c>
      <c r="E112" s="396" t="s">
        <v>272</v>
      </c>
      <c r="F112" s="54" t="s">
        <v>984</v>
      </c>
      <c r="G112" s="59" t="s">
        <v>273</v>
      </c>
      <c r="H112" s="480" t="s">
        <v>4</v>
      </c>
      <c r="I112" s="235" t="s">
        <v>567</v>
      </c>
      <c r="J112" s="480" t="s">
        <v>274</v>
      </c>
    </row>
    <row r="113" spans="1:11" s="176" customFormat="1" ht="42" customHeight="1" x14ac:dyDescent="0.2">
      <c r="A113" s="480"/>
      <c r="B113" s="483"/>
      <c r="C113" s="482"/>
      <c r="D113" s="480"/>
      <c r="E113" s="396"/>
      <c r="F113" s="54" t="s">
        <v>985</v>
      </c>
      <c r="G113" s="59" t="s">
        <v>273</v>
      </c>
      <c r="H113" s="480"/>
      <c r="I113" s="235" t="s">
        <v>567</v>
      </c>
      <c r="J113" s="480"/>
    </row>
    <row r="114" spans="1:11" ht="114.75" x14ac:dyDescent="0.2">
      <c r="A114" s="238">
        <v>58</v>
      </c>
      <c r="B114" s="232" t="str">
        <f>'3 Мероприятия (результаты)'!B83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14" s="60" t="s">
        <v>693</v>
      </c>
      <c r="D114" s="238" t="s">
        <v>15</v>
      </c>
      <c r="E114" s="236" t="s">
        <v>976</v>
      </c>
      <c r="F114" s="54" t="s">
        <v>960</v>
      </c>
      <c r="G114" s="59" t="s">
        <v>273</v>
      </c>
      <c r="H114" s="58" t="s">
        <v>4</v>
      </c>
      <c r="I114" s="75" t="s">
        <v>565</v>
      </c>
      <c r="J114" s="236" t="s">
        <v>274</v>
      </c>
      <c r="K114" s="76"/>
    </row>
    <row r="115" spans="1:11" ht="54.75" customHeight="1" x14ac:dyDescent="0.2">
      <c r="A115" s="480">
        <v>59</v>
      </c>
      <c r="B115" s="398" t="str">
        <f>'3 Мероприятия (результаты)'!B84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15" s="432" t="s">
        <v>693</v>
      </c>
      <c r="D115" s="480" t="s">
        <v>10</v>
      </c>
      <c r="E115" s="396" t="s">
        <v>272</v>
      </c>
      <c r="F115" s="54" t="s">
        <v>956</v>
      </c>
      <c r="G115" s="59" t="s">
        <v>273</v>
      </c>
      <c r="H115" s="480" t="s">
        <v>4</v>
      </c>
      <c r="I115" s="60" t="s">
        <v>959</v>
      </c>
      <c r="J115" s="476" t="s">
        <v>274</v>
      </c>
      <c r="K115" s="76"/>
    </row>
    <row r="116" spans="1:11" s="176" customFormat="1" ht="92.25" customHeight="1" x14ac:dyDescent="0.2">
      <c r="A116" s="480"/>
      <c r="B116" s="398"/>
      <c r="C116" s="432"/>
      <c r="D116" s="480"/>
      <c r="E116" s="396"/>
      <c r="F116" s="54" t="s">
        <v>957</v>
      </c>
      <c r="G116" s="59" t="s">
        <v>273</v>
      </c>
      <c r="H116" s="480"/>
      <c r="I116" s="60" t="s">
        <v>958</v>
      </c>
      <c r="J116" s="476"/>
      <c r="K116" s="76"/>
    </row>
    <row r="117" spans="1:11" ht="51" customHeight="1" x14ac:dyDescent="0.2">
      <c r="A117" s="480">
        <v>60</v>
      </c>
      <c r="B117" s="483" t="str">
        <f>'3 Мероприятия (результаты)'!B85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17" s="482" t="s">
        <v>692</v>
      </c>
      <c r="D117" s="480" t="str">
        <f>'3 Мероприятия (результаты)'!D85</f>
        <v>процентов</v>
      </c>
      <c r="E117" s="396" t="s">
        <v>272</v>
      </c>
      <c r="F117" s="54" t="s">
        <v>1020</v>
      </c>
      <c r="G117" s="82" t="s">
        <v>586</v>
      </c>
      <c r="H117" s="236" t="s">
        <v>572</v>
      </c>
      <c r="I117" s="236" t="s">
        <v>573</v>
      </c>
      <c r="J117" s="480" t="s">
        <v>1022</v>
      </c>
    </row>
    <row r="118" spans="1:11" s="176" customFormat="1" ht="43.5" customHeight="1" x14ac:dyDescent="0.2">
      <c r="A118" s="480"/>
      <c r="B118" s="483"/>
      <c r="C118" s="482"/>
      <c r="D118" s="480"/>
      <c r="E118" s="396"/>
      <c r="F118" s="54" t="s">
        <v>1021</v>
      </c>
      <c r="G118" s="82" t="s">
        <v>586</v>
      </c>
      <c r="H118" s="236" t="s">
        <v>572</v>
      </c>
      <c r="I118" s="236" t="s">
        <v>573</v>
      </c>
      <c r="J118" s="480"/>
    </row>
    <row r="119" spans="1:11" ht="141" customHeight="1" x14ac:dyDescent="0.2">
      <c r="A119" s="238">
        <v>61</v>
      </c>
      <c r="B119" s="43" t="str">
        <f>'3 Мероприятия (результаты)'!B86</f>
        <v>Результат "Количество многодетных семей, получивших социальные выплаты на приобретение или строительство жилья"</v>
      </c>
      <c r="C119" s="58" t="s">
        <v>692</v>
      </c>
      <c r="D119" s="238" t="str">
        <f>'3 Мероприятия (результаты)'!D86</f>
        <v>семей</v>
      </c>
      <c r="E119" s="69" t="s">
        <v>1023</v>
      </c>
      <c r="F119" s="69" t="s">
        <v>584</v>
      </c>
      <c r="G119" s="82" t="s">
        <v>586</v>
      </c>
      <c r="H119" s="236" t="s">
        <v>4</v>
      </c>
      <c r="I119" s="236" t="s">
        <v>547</v>
      </c>
      <c r="J119" s="238" t="s">
        <v>274</v>
      </c>
      <c r="K119" s="77"/>
    </row>
    <row r="120" spans="1:11" ht="189.75" customHeight="1" x14ac:dyDescent="0.2">
      <c r="A120" s="238">
        <v>62</v>
      </c>
      <c r="B120" s="43" t="str">
        <f>'3 Мероприятия (результаты)'!B87</f>
        <v>Результат "Численность детей, охваченных организованными формами отдыха и (или) оздоровления в организациях отдыха детей  и их оздоровления"</v>
      </c>
      <c r="C120" s="58" t="s">
        <v>692</v>
      </c>
      <c r="D120" s="238" t="str">
        <f>'3 Мероприятия (результаты)'!D87</f>
        <v>тысяч человек</v>
      </c>
      <c r="E120" s="69" t="s">
        <v>1024</v>
      </c>
      <c r="F120" s="69" t="s">
        <v>754</v>
      </c>
      <c r="G120" s="57" t="s">
        <v>273</v>
      </c>
      <c r="H120" s="236" t="s">
        <v>4</v>
      </c>
      <c r="I120" s="70" t="s">
        <v>630</v>
      </c>
      <c r="J120" s="238" t="s">
        <v>274</v>
      </c>
      <c r="K120" s="77"/>
    </row>
    <row r="121" spans="1:11" ht="95.25" customHeight="1" x14ac:dyDescent="0.2">
      <c r="A121" s="238">
        <v>63</v>
      </c>
      <c r="B121" s="43" t="str">
        <f>'3 Мероприятия (результаты)'!B88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21" s="58" t="s">
        <v>692</v>
      </c>
      <c r="D121" s="238" t="str">
        <f>'3 Мероприятия (результаты)'!D88</f>
        <v>тысяч человек</v>
      </c>
      <c r="E121" s="79" t="s">
        <v>1025</v>
      </c>
      <c r="F121" s="79" t="s">
        <v>1026</v>
      </c>
      <c r="G121" s="57" t="s">
        <v>273</v>
      </c>
      <c r="H121" s="236" t="s">
        <v>4</v>
      </c>
      <c r="I121" s="80" t="s">
        <v>547</v>
      </c>
      <c r="J121" s="238" t="s">
        <v>274</v>
      </c>
      <c r="K121" s="77"/>
    </row>
    <row r="122" spans="1:11" ht="102.75" customHeight="1" x14ac:dyDescent="0.2">
      <c r="A122" s="480">
        <v>64</v>
      </c>
      <c r="B122" s="483" t="str">
        <f>'3 Мероприятия (результаты)'!B89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22" s="482" t="s">
        <v>692</v>
      </c>
      <c r="D122" s="480" t="str">
        <f>'3 Мероприятия (результаты)'!D89</f>
        <v>процентов</v>
      </c>
      <c r="E122" s="396" t="s">
        <v>272</v>
      </c>
      <c r="F122" s="71" t="s">
        <v>1027</v>
      </c>
      <c r="G122" s="57" t="s">
        <v>273</v>
      </c>
      <c r="H122" s="476" t="s">
        <v>4</v>
      </c>
      <c r="I122" s="75" t="s">
        <v>1075</v>
      </c>
      <c r="J122" s="480" t="s">
        <v>274</v>
      </c>
      <c r="K122" s="77"/>
    </row>
    <row r="123" spans="1:11" s="176" customFormat="1" ht="53.25" customHeight="1" x14ac:dyDescent="0.2">
      <c r="A123" s="480"/>
      <c r="B123" s="483"/>
      <c r="C123" s="482"/>
      <c r="D123" s="480"/>
      <c r="E123" s="396"/>
      <c r="F123" s="71" t="s">
        <v>1028</v>
      </c>
      <c r="G123" s="57" t="s">
        <v>273</v>
      </c>
      <c r="H123" s="476"/>
      <c r="I123" s="75" t="s">
        <v>631</v>
      </c>
      <c r="J123" s="480"/>
      <c r="K123" s="77"/>
    </row>
    <row r="124" spans="1:11" ht="102" x14ac:dyDescent="0.2">
      <c r="A124" s="238">
        <v>65</v>
      </c>
      <c r="B124" s="43" t="str">
        <f>'3 Мероприятия (результаты)'!B90</f>
        <v>Результат "Количество модернизированных объектов инфраструктуры, предназначенных для отдыха детей и их оздоровления"</v>
      </c>
      <c r="C124" s="58" t="s">
        <v>692</v>
      </c>
      <c r="D124" s="43" t="str">
        <f>'3 Мероприятия (результаты)'!D90</f>
        <v>единиц</v>
      </c>
      <c r="E124" s="60" t="s">
        <v>1030</v>
      </c>
      <c r="F124" s="60" t="s">
        <v>1029</v>
      </c>
      <c r="G124" s="57" t="s">
        <v>273</v>
      </c>
      <c r="H124" s="75" t="s">
        <v>805</v>
      </c>
      <c r="I124" s="236" t="s">
        <v>585</v>
      </c>
      <c r="J124" s="238" t="s">
        <v>274</v>
      </c>
    </row>
    <row r="125" spans="1:11" ht="178.5" customHeight="1" x14ac:dyDescent="0.2">
      <c r="A125" s="238">
        <v>66</v>
      </c>
      <c r="B125" s="43" t="str">
        <f>'3 Мероприятия (результаты)'!B92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5" s="58" t="s">
        <v>692</v>
      </c>
      <c r="D125" s="43" t="str">
        <f>'3 Мероприятия (результаты)'!D92</f>
        <v>тысяч человек</v>
      </c>
      <c r="E125" s="60" t="s">
        <v>997</v>
      </c>
      <c r="F125" s="60" t="s">
        <v>109</v>
      </c>
      <c r="G125" s="57" t="s">
        <v>273</v>
      </c>
      <c r="H125" s="238" t="s">
        <v>4</v>
      </c>
      <c r="I125" s="235" t="s">
        <v>869</v>
      </c>
      <c r="J125" s="238" t="s">
        <v>571</v>
      </c>
    </row>
    <row r="126" spans="1:11" ht="126.75" customHeight="1" x14ac:dyDescent="0.2">
      <c r="A126" s="238">
        <v>67</v>
      </c>
      <c r="B126" s="43" t="str">
        <f>'3 Мероприятия (результаты)'!B93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26" s="58" t="s">
        <v>694</v>
      </c>
      <c r="D126" s="43" t="str">
        <f>'3 Мероприятия (результаты)'!D93</f>
        <v>человек</v>
      </c>
      <c r="E126" s="19" t="s">
        <v>1032</v>
      </c>
      <c r="F126" s="19" t="s">
        <v>918</v>
      </c>
      <c r="G126" s="57" t="s">
        <v>273</v>
      </c>
      <c r="H126" s="238" t="s">
        <v>4</v>
      </c>
      <c r="I126" s="236" t="s">
        <v>585</v>
      </c>
      <c r="J126" s="238" t="s">
        <v>274</v>
      </c>
    </row>
    <row r="127" spans="1:11" ht="138" customHeight="1" x14ac:dyDescent="0.2">
      <c r="A127" s="238">
        <v>68</v>
      </c>
      <c r="B127" s="232" t="str">
        <f>'3 Мероприятия (результаты)'!B95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C127" s="58" t="s">
        <v>693</v>
      </c>
      <c r="D127" s="232" t="str">
        <f>'3 Мероприятия (результаты)'!D95</f>
        <v>человек</v>
      </c>
      <c r="E127" s="232" t="s">
        <v>1031</v>
      </c>
      <c r="F127" s="232" t="s">
        <v>562</v>
      </c>
      <c r="G127" s="57" t="s">
        <v>273</v>
      </c>
      <c r="H127" s="238" t="s">
        <v>4</v>
      </c>
      <c r="I127" s="236" t="s">
        <v>585</v>
      </c>
      <c r="J127" s="238" t="s">
        <v>274</v>
      </c>
    </row>
    <row r="128" spans="1:11" ht="180.75" customHeight="1" x14ac:dyDescent="0.2">
      <c r="A128" s="238">
        <v>69</v>
      </c>
      <c r="B128" s="43" t="str">
        <f>'3 Мероприятия (результаты)'!B96</f>
        <v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v>
      </c>
      <c r="C128" s="58" t="s">
        <v>692</v>
      </c>
      <c r="D128" s="43" t="str">
        <f>'3 Мероприятия (результаты)'!D96</f>
        <v>человек</v>
      </c>
      <c r="E128" s="232" t="s">
        <v>1033</v>
      </c>
      <c r="F128" s="232" t="s">
        <v>563</v>
      </c>
      <c r="G128" s="57" t="s">
        <v>273</v>
      </c>
      <c r="H128" s="237" t="s">
        <v>4</v>
      </c>
      <c r="I128" s="236" t="s">
        <v>585</v>
      </c>
      <c r="J128" s="238" t="s">
        <v>274</v>
      </c>
    </row>
    <row r="129" spans="1:11" ht="18.75" customHeight="1" x14ac:dyDescent="0.2">
      <c r="A129" s="499" t="s">
        <v>252</v>
      </c>
      <c r="B129" s="500"/>
      <c r="C129" s="500"/>
      <c r="D129" s="500"/>
      <c r="E129" s="500"/>
      <c r="F129" s="500"/>
      <c r="G129" s="500"/>
      <c r="H129" s="500"/>
      <c r="I129" s="500"/>
      <c r="J129" s="501"/>
    </row>
    <row r="130" spans="1:11" ht="114.75" x14ac:dyDescent="0.2">
      <c r="A130" s="238">
        <v>70</v>
      </c>
      <c r="B130" s="43" t="str">
        <f>'3 Мероприятия (результаты)'!B97</f>
        <v>Результат "Обеспечено участие граждан в социально значимых мероприятиях, направленных на укрепление института семьи"</v>
      </c>
      <c r="C130" s="58" t="s">
        <v>692</v>
      </c>
      <c r="D130" s="43" t="str">
        <f>'3 Мероприятия (результаты)'!D97</f>
        <v>человек</v>
      </c>
      <c r="E130" s="60" t="s">
        <v>1034</v>
      </c>
      <c r="F130" s="221" t="s">
        <v>1035</v>
      </c>
      <c r="G130" s="57" t="s">
        <v>273</v>
      </c>
      <c r="H130" s="237" t="s">
        <v>4</v>
      </c>
      <c r="I130" s="236" t="s">
        <v>585</v>
      </c>
      <c r="J130" s="238" t="s">
        <v>274</v>
      </c>
    </row>
    <row r="131" spans="1:11" ht="42.75" customHeight="1" x14ac:dyDescent="0.2">
      <c r="A131" s="480">
        <v>71</v>
      </c>
      <c r="B131" s="481" t="str">
        <f>'3 Мероприятия (результаты)'!B104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31" s="482" t="s">
        <v>692</v>
      </c>
      <c r="D131" s="482" t="str">
        <f>'3 Мероприятия (результаты)'!D104</f>
        <v>процентов</v>
      </c>
      <c r="E131" s="432" t="s">
        <v>272</v>
      </c>
      <c r="F131" s="223" t="s">
        <v>1063</v>
      </c>
      <c r="G131" s="59" t="s">
        <v>1070</v>
      </c>
      <c r="H131" s="478" t="s">
        <v>4</v>
      </c>
      <c r="I131" s="75" t="s">
        <v>1072</v>
      </c>
      <c r="J131" s="82" t="s">
        <v>1074</v>
      </c>
    </row>
    <row r="132" spans="1:11" s="176" customFormat="1" ht="38.25" x14ac:dyDescent="0.2">
      <c r="A132" s="480"/>
      <c r="B132" s="481"/>
      <c r="C132" s="482"/>
      <c r="D132" s="482"/>
      <c r="E132" s="432"/>
      <c r="F132" s="223" t="s">
        <v>1064</v>
      </c>
      <c r="G132" s="59" t="s">
        <v>1070</v>
      </c>
      <c r="H132" s="478"/>
      <c r="I132" s="75" t="s">
        <v>1073</v>
      </c>
      <c r="J132" s="82" t="s">
        <v>1074</v>
      </c>
    </row>
    <row r="133" spans="1:11" ht="127.5" x14ac:dyDescent="0.2">
      <c r="A133" s="238">
        <v>72</v>
      </c>
      <c r="B133" s="43" t="str">
        <f>'3 Мероприятия (результаты)'!B107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33" s="58" t="s">
        <v>692</v>
      </c>
      <c r="D133" s="43" t="str">
        <f>'3 Мероприятия (результаты)'!D107</f>
        <v>количество проектов (программ)</v>
      </c>
      <c r="E133" s="60" t="s">
        <v>1062</v>
      </c>
      <c r="F133" s="79" t="s">
        <v>123</v>
      </c>
      <c r="G133" s="59" t="s">
        <v>273</v>
      </c>
      <c r="H133" s="237" t="s">
        <v>4</v>
      </c>
      <c r="I133" s="237"/>
      <c r="J133" s="238" t="s">
        <v>274</v>
      </c>
    </row>
    <row r="134" spans="1:11" ht="89.25" x14ac:dyDescent="0.2">
      <c r="A134" s="238">
        <v>73</v>
      </c>
      <c r="B134" s="43" t="str">
        <f>'3 Мероприятия (результаты)'!B108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34" s="58" t="s">
        <v>692</v>
      </c>
      <c r="D134" s="43" t="str">
        <f>'3 Мероприятия (результаты)'!D108</f>
        <v>процентов</v>
      </c>
      <c r="E134" s="231" t="s">
        <v>575</v>
      </c>
      <c r="F134" s="79" t="s">
        <v>1055</v>
      </c>
      <c r="G134" s="82" t="s">
        <v>273</v>
      </c>
      <c r="H134" s="237" t="s">
        <v>4</v>
      </c>
      <c r="I134" s="236" t="s">
        <v>576</v>
      </c>
      <c r="J134" s="238" t="s">
        <v>274</v>
      </c>
    </row>
    <row r="135" spans="1:11" ht="15" customHeight="1" x14ac:dyDescent="0.2">
      <c r="A135" s="499" t="s">
        <v>43</v>
      </c>
      <c r="B135" s="500"/>
      <c r="C135" s="500"/>
      <c r="D135" s="500"/>
      <c r="E135" s="500"/>
      <c r="F135" s="500"/>
      <c r="G135" s="500"/>
      <c r="H135" s="500"/>
      <c r="I135" s="500"/>
      <c r="J135" s="501"/>
    </row>
    <row r="136" spans="1:11" ht="39.75" customHeight="1" x14ac:dyDescent="0.2">
      <c r="A136" s="480">
        <v>74</v>
      </c>
      <c r="B136" s="483" t="str">
        <f>'3 Мероприятия (результаты)'!B111</f>
        <v>Результат "Доля расходов МСР, осуществляемых с применением программно-целевых инструментов, в общем объеме расходов МСР"</v>
      </c>
      <c r="C136" s="482" t="s">
        <v>692</v>
      </c>
      <c r="D136" s="480" t="str">
        <f>'3 Мероприятия (результаты)'!D111</f>
        <v>процентов</v>
      </c>
      <c r="E136" s="396" t="s">
        <v>272</v>
      </c>
      <c r="F136" s="234" t="s">
        <v>1058</v>
      </c>
      <c r="G136" s="59" t="s">
        <v>273</v>
      </c>
      <c r="H136" s="479" t="s">
        <v>4</v>
      </c>
      <c r="I136" s="75" t="s">
        <v>635</v>
      </c>
      <c r="J136" s="480" t="s">
        <v>274</v>
      </c>
      <c r="K136" s="77"/>
    </row>
    <row r="137" spans="1:11" s="176" customFormat="1" ht="40.5" customHeight="1" x14ac:dyDescent="0.2">
      <c r="A137" s="480"/>
      <c r="B137" s="483"/>
      <c r="C137" s="488"/>
      <c r="D137" s="488"/>
      <c r="E137" s="488"/>
      <c r="F137" s="234" t="s">
        <v>1059</v>
      </c>
      <c r="G137" s="59" t="s">
        <v>273</v>
      </c>
      <c r="H137" s="479"/>
      <c r="I137" s="75" t="s">
        <v>635</v>
      </c>
      <c r="J137" s="480"/>
      <c r="K137" s="77"/>
    </row>
    <row r="138" spans="1:11" ht="89.25" customHeight="1" x14ac:dyDescent="0.2">
      <c r="A138" s="480">
        <v>75</v>
      </c>
      <c r="B138" s="486" t="str">
        <f>'3 Мероприятия (результаты)'!B112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138" s="482" t="s">
        <v>692</v>
      </c>
      <c r="D138" s="432" t="str">
        <f>'3 Мероприятия (результаты)'!D112</f>
        <v>кв.метров</v>
      </c>
      <c r="E138" s="432" t="s">
        <v>272</v>
      </c>
      <c r="F138" s="234" t="s">
        <v>1060</v>
      </c>
      <c r="G138" s="59" t="s">
        <v>273</v>
      </c>
      <c r="H138" s="478" t="s">
        <v>4</v>
      </c>
      <c r="I138" s="75" t="s">
        <v>587</v>
      </c>
      <c r="J138" s="482" t="s">
        <v>274</v>
      </c>
    </row>
    <row r="139" spans="1:11" s="176" customFormat="1" ht="115.5" customHeight="1" x14ac:dyDescent="0.2">
      <c r="A139" s="480"/>
      <c r="B139" s="486"/>
      <c r="C139" s="482"/>
      <c r="D139" s="432"/>
      <c r="E139" s="432"/>
      <c r="F139" s="234" t="s">
        <v>1061</v>
      </c>
      <c r="G139" s="59" t="s">
        <v>273</v>
      </c>
      <c r="H139" s="478"/>
      <c r="I139" s="75" t="s">
        <v>587</v>
      </c>
      <c r="J139" s="482"/>
    </row>
    <row r="140" spans="1:11" ht="159.75" customHeight="1" x14ac:dyDescent="0.2">
      <c r="A140" s="238">
        <v>76</v>
      </c>
      <c r="B140" s="43" t="str">
        <f>'3 Мероприятия (результаты)'!B113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140" s="58" t="s">
        <v>692</v>
      </c>
      <c r="D140" s="43" t="str">
        <f>'3 Мероприятия (результаты)'!D113</f>
        <v>единиц</v>
      </c>
      <c r="E140" s="60" t="s">
        <v>1056</v>
      </c>
      <c r="F140" s="79" t="s">
        <v>1057</v>
      </c>
      <c r="G140" s="59" t="s">
        <v>273</v>
      </c>
      <c r="H140" s="237" t="s">
        <v>4</v>
      </c>
      <c r="I140" s="75" t="s">
        <v>637</v>
      </c>
      <c r="J140" s="238" t="s">
        <v>274</v>
      </c>
      <c r="K140" s="83"/>
    </row>
    <row r="141" spans="1:11" ht="90.75" customHeight="1" x14ac:dyDescent="0.2">
      <c r="A141" s="238">
        <v>77</v>
      </c>
      <c r="B141" s="43" t="str">
        <f>'3 Мероприятия (результаты)'!B114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141" s="58" t="s">
        <v>692</v>
      </c>
      <c r="D141" s="43" t="str">
        <f>'3 Мероприятия (результаты)'!D114</f>
        <v>процентов</v>
      </c>
      <c r="E141" s="231" t="s">
        <v>575</v>
      </c>
      <c r="F141" s="79" t="s">
        <v>1055</v>
      </c>
      <c r="G141" s="59" t="s">
        <v>273</v>
      </c>
      <c r="H141" s="237" t="s">
        <v>4</v>
      </c>
      <c r="I141" s="236" t="s">
        <v>636</v>
      </c>
      <c r="J141" s="238" t="s">
        <v>626</v>
      </c>
    </row>
    <row r="142" spans="1:11" ht="51" customHeight="1" x14ac:dyDescent="0.2">
      <c r="A142" s="480">
        <v>78</v>
      </c>
      <c r="B142" s="483" t="str">
        <f>'3 Мероприятия (результаты)'!B115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142" s="482" t="s">
        <v>692</v>
      </c>
      <c r="D142" s="480" t="str">
        <f>'3 Мероприятия (результаты)'!D115</f>
        <v>процентов</v>
      </c>
      <c r="E142" s="396" t="s">
        <v>272</v>
      </c>
      <c r="F142" s="71" t="s">
        <v>1053</v>
      </c>
      <c r="G142" s="59" t="s">
        <v>273</v>
      </c>
      <c r="H142" s="479" t="s">
        <v>4</v>
      </c>
      <c r="I142" s="237" t="s">
        <v>547</v>
      </c>
      <c r="J142" s="480" t="s">
        <v>274</v>
      </c>
    </row>
    <row r="143" spans="1:11" s="176" customFormat="1" ht="88.5" customHeight="1" x14ac:dyDescent="0.2">
      <c r="A143" s="480"/>
      <c r="B143" s="483"/>
      <c r="C143" s="482"/>
      <c r="D143" s="480"/>
      <c r="E143" s="396"/>
      <c r="F143" s="71" t="s">
        <v>1054</v>
      </c>
      <c r="G143" s="59" t="s">
        <v>273</v>
      </c>
      <c r="H143" s="479"/>
      <c r="I143" s="237" t="s">
        <v>547</v>
      </c>
      <c r="J143" s="480"/>
    </row>
    <row r="144" spans="1:11" ht="52.5" customHeight="1" x14ac:dyDescent="0.2">
      <c r="A144" s="480">
        <v>79</v>
      </c>
      <c r="B144" s="483" t="str">
        <f>'3 Мероприятия (результаты)'!B116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144" s="482" t="s">
        <v>692</v>
      </c>
      <c r="D144" s="480" t="str">
        <f>'3 Мероприятия (результаты)'!D116</f>
        <v>процентов</v>
      </c>
      <c r="E144" s="396" t="s">
        <v>272</v>
      </c>
      <c r="F144" s="71" t="s">
        <v>1049</v>
      </c>
      <c r="G144" s="59" t="s">
        <v>273</v>
      </c>
      <c r="H144" s="479" t="s">
        <v>4</v>
      </c>
      <c r="I144" s="237" t="s">
        <v>547</v>
      </c>
      <c r="J144" s="480" t="s">
        <v>274</v>
      </c>
    </row>
    <row r="145" spans="1:10" s="176" customFormat="1" ht="64.5" customHeight="1" x14ac:dyDescent="0.2">
      <c r="A145" s="480"/>
      <c r="B145" s="483"/>
      <c r="C145" s="482"/>
      <c r="D145" s="480"/>
      <c r="E145" s="396"/>
      <c r="F145" s="71" t="s">
        <v>1052</v>
      </c>
      <c r="G145" s="59" t="s">
        <v>273</v>
      </c>
      <c r="H145" s="479"/>
      <c r="I145" s="237" t="s">
        <v>547</v>
      </c>
      <c r="J145" s="480"/>
    </row>
    <row r="146" spans="1:10" ht="54" customHeight="1" x14ac:dyDescent="0.2">
      <c r="A146" s="480">
        <v>80</v>
      </c>
      <c r="B146" s="483" t="str">
        <f>'3 Мероприятия (результаты)'!B117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146" s="482" t="s">
        <v>692</v>
      </c>
      <c r="D146" s="480" t="str">
        <f>'3 Мероприятия (результаты)'!D117</f>
        <v>процентов</v>
      </c>
      <c r="E146" s="396" t="s">
        <v>272</v>
      </c>
      <c r="F146" s="71" t="s">
        <v>1049</v>
      </c>
      <c r="G146" s="59" t="s">
        <v>273</v>
      </c>
      <c r="H146" s="479" t="s">
        <v>4</v>
      </c>
      <c r="I146" s="237" t="s">
        <v>547</v>
      </c>
      <c r="J146" s="480" t="s">
        <v>274</v>
      </c>
    </row>
    <row r="147" spans="1:10" s="176" customFormat="1" ht="88.5" customHeight="1" x14ac:dyDescent="0.2">
      <c r="A147" s="480"/>
      <c r="B147" s="483"/>
      <c r="C147" s="482"/>
      <c r="D147" s="480"/>
      <c r="E147" s="396"/>
      <c r="F147" s="71" t="s">
        <v>1048</v>
      </c>
      <c r="G147" s="59" t="s">
        <v>273</v>
      </c>
      <c r="H147" s="479"/>
      <c r="I147" s="237" t="s">
        <v>547</v>
      </c>
      <c r="J147" s="480"/>
    </row>
    <row r="148" spans="1:10" ht="90.75" customHeight="1" x14ac:dyDescent="0.2">
      <c r="A148" s="480">
        <v>81</v>
      </c>
      <c r="B148" s="483" t="str">
        <f>'3 Мероприятия (результаты)'!B118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148" s="482" t="s">
        <v>692</v>
      </c>
      <c r="D148" s="480" t="str">
        <f>'3 Мероприятия (результаты)'!D118</f>
        <v>процентов</v>
      </c>
      <c r="E148" s="396" t="s">
        <v>272</v>
      </c>
      <c r="F148" s="71" t="s">
        <v>1050</v>
      </c>
      <c r="G148" s="59" t="s">
        <v>273</v>
      </c>
      <c r="H148" s="479" t="s">
        <v>4</v>
      </c>
      <c r="I148" s="237" t="s">
        <v>547</v>
      </c>
      <c r="J148" s="480" t="s">
        <v>274</v>
      </c>
    </row>
    <row r="149" spans="1:10" s="176" customFormat="1" ht="68.25" customHeight="1" x14ac:dyDescent="0.2">
      <c r="A149" s="480"/>
      <c r="B149" s="483"/>
      <c r="C149" s="482"/>
      <c r="D149" s="480"/>
      <c r="E149" s="396"/>
      <c r="F149" s="71" t="s">
        <v>1051</v>
      </c>
      <c r="G149" s="59" t="s">
        <v>273</v>
      </c>
      <c r="H149" s="479"/>
      <c r="I149" s="237" t="s">
        <v>547</v>
      </c>
      <c r="J149" s="480"/>
    </row>
    <row r="150" spans="1:10" ht="81" customHeight="1" x14ac:dyDescent="0.2">
      <c r="A150" s="480">
        <v>82</v>
      </c>
      <c r="B150" s="483" t="str">
        <f>'3 Мероприятия (результаты)'!B119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150" s="482" t="s">
        <v>692</v>
      </c>
      <c r="D150" s="480" t="str">
        <f>'3 Мероприятия (результаты)'!D119</f>
        <v>процентов</v>
      </c>
      <c r="E150" s="396" t="s">
        <v>272</v>
      </c>
      <c r="F150" s="71" t="s">
        <v>1047</v>
      </c>
      <c r="G150" s="59" t="s">
        <v>273</v>
      </c>
      <c r="H150" s="479" t="s">
        <v>4</v>
      </c>
      <c r="I150" s="237" t="s">
        <v>547</v>
      </c>
      <c r="J150" s="480" t="s">
        <v>274</v>
      </c>
    </row>
    <row r="151" spans="1:10" s="176" customFormat="1" ht="225.75" customHeight="1" x14ac:dyDescent="0.2">
      <c r="A151" s="480"/>
      <c r="B151" s="483"/>
      <c r="C151" s="482"/>
      <c r="D151" s="480"/>
      <c r="E151" s="396"/>
      <c r="F151" s="71" t="s">
        <v>1046</v>
      </c>
      <c r="G151" s="59" t="s">
        <v>273</v>
      </c>
      <c r="H151" s="479"/>
      <c r="I151" s="237" t="s">
        <v>547</v>
      </c>
      <c r="J151" s="480"/>
    </row>
    <row r="152" spans="1:10" ht="56.25" customHeight="1" x14ac:dyDescent="0.2">
      <c r="A152" s="480">
        <v>83</v>
      </c>
      <c r="B152" s="483" t="str">
        <f>'3 Мероприятия (результаты)'!B120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152" s="482" t="s">
        <v>692</v>
      </c>
      <c r="D152" s="480" t="str">
        <f>'3 Мероприятия (результаты)'!D120</f>
        <v>процентов</v>
      </c>
      <c r="E152" s="396" t="s">
        <v>272</v>
      </c>
      <c r="F152" s="71" t="s">
        <v>1045</v>
      </c>
      <c r="G152" s="59" t="s">
        <v>273</v>
      </c>
      <c r="H152" s="479" t="s">
        <v>4</v>
      </c>
      <c r="I152" s="237" t="s">
        <v>547</v>
      </c>
      <c r="J152" s="480" t="s">
        <v>274</v>
      </c>
    </row>
    <row r="153" spans="1:10" s="176" customFormat="1" ht="83.25" customHeight="1" x14ac:dyDescent="0.2">
      <c r="A153" s="480"/>
      <c r="B153" s="483"/>
      <c r="C153" s="482"/>
      <c r="D153" s="480"/>
      <c r="E153" s="396"/>
      <c r="F153" s="71" t="s">
        <v>1044</v>
      </c>
      <c r="G153" s="59" t="s">
        <v>273</v>
      </c>
      <c r="H153" s="479"/>
      <c r="I153" s="237" t="s">
        <v>547</v>
      </c>
      <c r="J153" s="480"/>
    </row>
    <row r="154" spans="1:10" ht="92.25" customHeight="1" x14ac:dyDescent="0.2">
      <c r="A154" s="480">
        <v>84</v>
      </c>
      <c r="B154" s="483" t="str">
        <f>'3 Мероприятия (результаты)'!B121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154" s="482" t="s">
        <v>692</v>
      </c>
      <c r="D154" s="480" t="str">
        <f>'3 Мероприятия (результаты)'!D121</f>
        <v>процентов</v>
      </c>
      <c r="E154" s="396" t="s">
        <v>272</v>
      </c>
      <c r="F154" s="71" t="s">
        <v>1042</v>
      </c>
      <c r="G154" s="59" t="s">
        <v>273</v>
      </c>
      <c r="H154" s="479" t="s">
        <v>4</v>
      </c>
      <c r="I154" s="237" t="s">
        <v>547</v>
      </c>
      <c r="J154" s="480" t="s">
        <v>274</v>
      </c>
    </row>
    <row r="155" spans="1:10" s="176" customFormat="1" ht="52.5" customHeight="1" x14ac:dyDescent="0.2">
      <c r="A155" s="480"/>
      <c r="B155" s="483"/>
      <c r="C155" s="482"/>
      <c r="D155" s="480"/>
      <c r="E155" s="396"/>
      <c r="F155" s="71" t="s">
        <v>1043</v>
      </c>
      <c r="G155" s="59" t="s">
        <v>273</v>
      </c>
      <c r="H155" s="479"/>
      <c r="I155" s="237" t="s">
        <v>547</v>
      </c>
      <c r="J155" s="480"/>
    </row>
    <row r="156" spans="1:10" ht="78" customHeight="1" x14ac:dyDescent="0.2">
      <c r="A156" s="480">
        <v>85</v>
      </c>
      <c r="B156" s="483" t="str">
        <f>'3 Мероприятия (результаты)'!B122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156" s="482" t="s">
        <v>692</v>
      </c>
      <c r="D156" s="483" t="str">
        <f>'3 Мероприятия (результаты)'!D122</f>
        <v>процентов</v>
      </c>
      <c r="E156" s="485" t="s">
        <v>574</v>
      </c>
      <c r="F156" s="222" t="s">
        <v>1036</v>
      </c>
      <c r="G156" s="59" t="s">
        <v>273</v>
      </c>
      <c r="H156" s="479" t="s">
        <v>4</v>
      </c>
      <c r="I156" s="237" t="s">
        <v>1039</v>
      </c>
      <c r="J156" s="480" t="s">
        <v>274</v>
      </c>
    </row>
    <row r="157" spans="1:10" s="176" customFormat="1" ht="108" customHeight="1" x14ac:dyDescent="0.2">
      <c r="A157" s="480"/>
      <c r="B157" s="483"/>
      <c r="C157" s="482"/>
      <c r="D157" s="483"/>
      <c r="E157" s="485"/>
      <c r="F157" s="222" t="s">
        <v>1037</v>
      </c>
      <c r="G157" s="59" t="s">
        <v>273</v>
      </c>
      <c r="H157" s="479"/>
      <c r="I157" s="237" t="s">
        <v>1039</v>
      </c>
      <c r="J157" s="480"/>
    </row>
    <row r="158" spans="1:10" s="176" customFormat="1" ht="68.25" customHeight="1" x14ac:dyDescent="0.2">
      <c r="A158" s="480"/>
      <c r="B158" s="483"/>
      <c r="C158" s="482"/>
      <c r="D158" s="484"/>
      <c r="E158" s="484"/>
      <c r="F158" s="71" t="s">
        <v>1038</v>
      </c>
      <c r="G158" s="59" t="s">
        <v>273</v>
      </c>
      <c r="H158" s="479"/>
      <c r="I158" s="237" t="s">
        <v>1039</v>
      </c>
      <c r="J158" s="480"/>
    </row>
    <row r="159" spans="1:10" ht="133.5" customHeight="1" x14ac:dyDescent="0.2">
      <c r="A159" s="480">
        <v>86</v>
      </c>
      <c r="B159" s="483" t="str">
        <f>'3 Мероприятия (результаты)'!B123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159" s="482" t="s">
        <v>692</v>
      </c>
      <c r="D159" s="483" t="str">
        <f>'3 Мероприятия (результаты)'!D123</f>
        <v>процентов</v>
      </c>
      <c r="E159" s="398" t="s">
        <v>272</v>
      </c>
      <c r="F159" s="71" t="s">
        <v>1040</v>
      </c>
      <c r="G159" s="59" t="s">
        <v>273</v>
      </c>
      <c r="H159" s="479" t="s">
        <v>4</v>
      </c>
      <c r="I159" s="237" t="s">
        <v>547</v>
      </c>
      <c r="J159" s="482" t="s">
        <v>274</v>
      </c>
    </row>
    <row r="160" spans="1:10" s="176" customFormat="1" ht="147" customHeight="1" x14ac:dyDescent="0.2">
      <c r="A160" s="480"/>
      <c r="B160" s="483"/>
      <c r="C160" s="482"/>
      <c r="D160" s="484"/>
      <c r="E160" s="484"/>
      <c r="F160" s="71" t="s">
        <v>1041</v>
      </c>
      <c r="G160" s="59" t="s">
        <v>273</v>
      </c>
      <c r="H160" s="479"/>
      <c r="I160" s="237" t="s">
        <v>547</v>
      </c>
      <c r="J160" s="482"/>
    </row>
    <row r="161" spans="2:10" ht="48" customHeight="1" x14ac:dyDescent="0.2">
      <c r="B161" s="495" t="s">
        <v>687</v>
      </c>
      <c r="C161" s="495"/>
      <c r="D161" s="495"/>
      <c r="E161" s="495"/>
      <c r="F161" s="495"/>
      <c r="G161" s="495"/>
      <c r="H161" s="495"/>
      <c r="I161" s="495"/>
      <c r="J161" s="495"/>
    </row>
  </sheetData>
  <mergeCells count="405">
    <mergeCell ref="A94:A95"/>
    <mergeCell ref="B94:B95"/>
    <mergeCell ref="C94:C95"/>
    <mergeCell ref="D94:D95"/>
    <mergeCell ref="E94:E95"/>
    <mergeCell ref="H94:H95"/>
    <mergeCell ref="J94:J95"/>
    <mergeCell ref="A90:A91"/>
    <mergeCell ref="H90:H91"/>
    <mergeCell ref="J90:J91"/>
    <mergeCell ref="A92:A93"/>
    <mergeCell ref="B92:B93"/>
    <mergeCell ref="C92:C93"/>
    <mergeCell ref="D92:D93"/>
    <mergeCell ref="E92:E93"/>
    <mergeCell ref="H92:H93"/>
    <mergeCell ref="J92:J93"/>
    <mergeCell ref="B90:B91"/>
    <mergeCell ref="C90:C91"/>
    <mergeCell ref="D90:D91"/>
    <mergeCell ref="E90:E91"/>
    <mergeCell ref="A3:J3"/>
    <mergeCell ref="H1:J1"/>
    <mergeCell ref="B161:J161"/>
    <mergeCell ref="A33:J33"/>
    <mergeCell ref="A39:J39"/>
    <mergeCell ref="A45:J45"/>
    <mergeCell ref="A96:J96"/>
    <mergeCell ref="A111:J111"/>
    <mergeCell ref="A129:J129"/>
    <mergeCell ref="A135:J135"/>
    <mergeCell ref="A7:A8"/>
    <mergeCell ref="B7:B8"/>
    <mergeCell ref="C7:C8"/>
    <mergeCell ref="D7:D8"/>
    <mergeCell ref="E7:E8"/>
    <mergeCell ref="A9:A10"/>
    <mergeCell ref="A16:A17"/>
    <mergeCell ref="B16:B17"/>
    <mergeCell ref="C16:C17"/>
    <mergeCell ref="D16:D17"/>
    <mergeCell ref="E16:E17"/>
    <mergeCell ref="H7:H8"/>
    <mergeCell ref="A14:A15"/>
    <mergeCell ref="B14:B15"/>
    <mergeCell ref="C14:C15"/>
    <mergeCell ref="D14:D15"/>
    <mergeCell ref="E14:E15"/>
    <mergeCell ref="H14:H15"/>
    <mergeCell ref="B9:B10"/>
    <mergeCell ref="C9:C10"/>
    <mergeCell ref="D9:D10"/>
    <mergeCell ref="E9:E10"/>
    <mergeCell ref="H9:H10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E42:E43"/>
    <mergeCell ref="D42:D43"/>
    <mergeCell ref="C42:C43"/>
    <mergeCell ref="B42:B43"/>
    <mergeCell ref="A42:A43"/>
    <mergeCell ref="E40:E41"/>
    <mergeCell ref="D40:D41"/>
    <mergeCell ref="C40:C41"/>
    <mergeCell ref="B40:B41"/>
    <mergeCell ref="A40:A41"/>
    <mergeCell ref="E52:E53"/>
    <mergeCell ref="E48:E49"/>
    <mergeCell ref="D48:D49"/>
    <mergeCell ref="C48:C49"/>
    <mergeCell ref="A48:A49"/>
    <mergeCell ref="B48:B49"/>
    <mergeCell ref="A46:A47"/>
    <mergeCell ref="B46:B47"/>
    <mergeCell ref="C46:C47"/>
    <mergeCell ref="D46:D47"/>
    <mergeCell ref="E46:E47"/>
    <mergeCell ref="B68:B69"/>
    <mergeCell ref="A68:A69"/>
    <mergeCell ref="C68:C69"/>
    <mergeCell ref="D68:D69"/>
    <mergeCell ref="E68:E69"/>
    <mergeCell ref="D64:D65"/>
    <mergeCell ref="E64:E65"/>
    <mergeCell ref="B66:B67"/>
    <mergeCell ref="A66:A67"/>
    <mergeCell ref="C66:C67"/>
    <mergeCell ref="D66:D67"/>
    <mergeCell ref="E66:E67"/>
    <mergeCell ref="B64:B65"/>
    <mergeCell ref="A64:A65"/>
    <mergeCell ref="C64:C65"/>
    <mergeCell ref="A88:A89"/>
    <mergeCell ref="B88:B89"/>
    <mergeCell ref="C88:C89"/>
    <mergeCell ref="D88:D89"/>
    <mergeCell ref="E88:E89"/>
    <mergeCell ref="B86:B87"/>
    <mergeCell ref="A86:A87"/>
    <mergeCell ref="C86:C87"/>
    <mergeCell ref="D86:D87"/>
    <mergeCell ref="E86:E87"/>
    <mergeCell ref="D105:D106"/>
    <mergeCell ref="E105:E106"/>
    <mergeCell ref="B100:B101"/>
    <mergeCell ref="C100:C101"/>
    <mergeCell ref="D100:D101"/>
    <mergeCell ref="E100:E101"/>
    <mergeCell ref="A100:A101"/>
    <mergeCell ref="A98:A99"/>
    <mergeCell ref="B98:B99"/>
    <mergeCell ref="C98:C99"/>
    <mergeCell ref="D98:D99"/>
    <mergeCell ref="E98:E99"/>
    <mergeCell ref="E138:E139"/>
    <mergeCell ref="B136:B137"/>
    <mergeCell ref="A136:A137"/>
    <mergeCell ref="C136:C137"/>
    <mergeCell ref="D136:D137"/>
    <mergeCell ref="E136:E137"/>
    <mergeCell ref="A122:A123"/>
    <mergeCell ref="B122:B123"/>
    <mergeCell ref="C122:C123"/>
    <mergeCell ref="D122:D123"/>
    <mergeCell ref="E122:E123"/>
    <mergeCell ref="J7:J8"/>
    <mergeCell ref="J9:J10"/>
    <mergeCell ref="A11:A13"/>
    <mergeCell ref="B11:B13"/>
    <mergeCell ref="C11:C13"/>
    <mergeCell ref="D11:D13"/>
    <mergeCell ref="E11:E13"/>
    <mergeCell ref="H11:H13"/>
    <mergeCell ref="A159:A160"/>
    <mergeCell ref="B159:B160"/>
    <mergeCell ref="C159:C160"/>
    <mergeCell ref="D159:D160"/>
    <mergeCell ref="E159:E160"/>
    <mergeCell ref="E146:E147"/>
    <mergeCell ref="D146:D147"/>
    <mergeCell ref="C146:C147"/>
    <mergeCell ref="B146:B147"/>
    <mergeCell ref="A146:A147"/>
    <mergeCell ref="A144:A145"/>
    <mergeCell ref="B144:B145"/>
    <mergeCell ref="C144:C145"/>
    <mergeCell ref="D144:D145"/>
    <mergeCell ref="E144:E145"/>
    <mergeCell ref="A142:A143"/>
    <mergeCell ref="H20:H21"/>
    <mergeCell ref="J20:J21"/>
    <mergeCell ref="H23:H24"/>
    <mergeCell ref="J23:J24"/>
    <mergeCell ref="H25:H26"/>
    <mergeCell ref="H16:H17"/>
    <mergeCell ref="J14:J15"/>
    <mergeCell ref="J16:J17"/>
    <mergeCell ref="H18:H19"/>
    <mergeCell ref="J18:J19"/>
    <mergeCell ref="H46:H47"/>
    <mergeCell ref="H48:H49"/>
    <mergeCell ref="J48:J49"/>
    <mergeCell ref="J50:J51"/>
    <mergeCell ref="H28:H29"/>
    <mergeCell ref="H30:H31"/>
    <mergeCell ref="H40:H41"/>
    <mergeCell ref="H42:H43"/>
    <mergeCell ref="J40:J41"/>
    <mergeCell ref="J42:J43"/>
    <mergeCell ref="J52:J53"/>
    <mergeCell ref="H54:H55"/>
    <mergeCell ref="J54:J55"/>
    <mergeCell ref="D56:D57"/>
    <mergeCell ref="E56:E57"/>
    <mergeCell ref="H56:H57"/>
    <mergeCell ref="J56:J57"/>
    <mergeCell ref="A50:A51"/>
    <mergeCell ref="B50:B51"/>
    <mergeCell ref="C50:C51"/>
    <mergeCell ref="D50:D51"/>
    <mergeCell ref="E50:E51"/>
    <mergeCell ref="A56:A57"/>
    <mergeCell ref="B56:B57"/>
    <mergeCell ref="C56:C57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A62:A63"/>
    <mergeCell ref="B62:B63"/>
    <mergeCell ref="C62:C63"/>
    <mergeCell ref="D62:D63"/>
    <mergeCell ref="E62:E63"/>
    <mergeCell ref="H62:H63"/>
    <mergeCell ref="J62:J63"/>
    <mergeCell ref="D58:D59"/>
    <mergeCell ref="E58:E59"/>
    <mergeCell ref="A58:A59"/>
    <mergeCell ref="J58:J59"/>
    <mergeCell ref="H58:H59"/>
    <mergeCell ref="B58:B59"/>
    <mergeCell ref="C58:C59"/>
    <mergeCell ref="A60:A61"/>
    <mergeCell ref="B60:B61"/>
    <mergeCell ref="C60:C61"/>
    <mergeCell ref="J64:J65"/>
    <mergeCell ref="H64:H65"/>
    <mergeCell ref="J66:J67"/>
    <mergeCell ref="H68:H69"/>
    <mergeCell ref="J68:J69"/>
    <mergeCell ref="D60:D61"/>
    <mergeCell ref="E60:E61"/>
    <mergeCell ref="H60:H61"/>
    <mergeCell ref="J60:J61"/>
    <mergeCell ref="H70:H71"/>
    <mergeCell ref="J70:J71"/>
    <mergeCell ref="A72:A73"/>
    <mergeCell ref="B72:B73"/>
    <mergeCell ref="C72:C73"/>
    <mergeCell ref="D72:D73"/>
    <mergeCell ref="E72:E73"/>
    <mergeCell ref="H72:H73"/>
    <mergeCell ref="J72:J73"/>
    <mergeCell ref="A70:A71"/>
    <mergeCell ref="B70:B71"/>
    <mergeCell ref="C70:C71"/>
    <mergeCell ref="D70:D71"/>
    <mergeCell ref="E70:E71"/>
    <mergeCell ref="A77:A78"/>
    <mergeCell ref="B77:B78"/>
    <mergeCell ref="C77:C78"/>
    <mergeCell ref="D77:D78"/>
    <mergeCell ref="E77:E78"/>
    <mergeCell ref="H74:H76"/>
    <mergeCell ref="H77:H78"/>
    <mergeCell ref="J77:J78"/>
    <mergeCell ref="H79:H80"/>
    <mergeCell ref="J79:J80"/>
    <mergeCell ref="A74:A76"/>
    <mergeCell ref="B74:B76"/>
    <mergeCell ref="C74:C76"/>
    <mergeCell ref="D74:D76"/>
    <mergeCell ref="E74:E76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H98:H99"/>
    <mergeCell ref="J98:J99"/>
    <mergeCell ref="I98:I99"/>
    <mergeCell ref="I100:I101"/>
    <mergeCell ref="J100:J101"/>
    <mergeCell ref="H100:H101"/>
    <mergeCell ref="H81:H82"/>
    <mergeCell ref="J81:J82"/>
    <mergeCell ref="H86:H87"/>
    <mergeCell ref="J86:J87"/>
    <mergeCell ref="J88:J89"/>
    <mergeCell ref="H88:H89"/>
    <mergeCell ref="H105:H106"/>
    <mergeCell ref="J105:J106"/>
    <mergeCell ref="I107:I108"/>
    <mergeCell ref="H107:H108"/>
    <mergeCell ref="J109:J110"/>
    <mergeCell ref="H109:H110"/>
    <mergeCell ref="B102:B103"/>
    <mergeCell ref="A102:A103"/>
    <mergeCell ref="C102:C103"/>
    <mergeCell ref="D102:D103"/>
    <mergeCell ref="E102:E103"/>
    <mergeCell ref="A109:A110"/>
    <mergeCell ref="B109:B110"/>
    <mergeCell ref="C109:C110"/>
    <mergeCell ref="D109:D110"/>
    <mergeCell ref="E109:E110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H112:H113"/>
    <mergeCell ref="J112:J113"/>
    <mergeCell ref="H115:H116"/>
    <mergeCell ref="J115:J116"/>
    <mergeCell ref="J117:J118"/>
    <mergeCell ref="A112:A113"/>
    <mergeCell ref="B112:B113"/>
    <mergeCell ref="C112:C113"/>
    <mergeCell ref="D112:D113"/>
    <mergeCell ref="E112:E113"/>
    <mergeCell ref="E115:E116"/>
    <mergeCell ref="D115:D116"/>
    <mergeCell ref="C115:C116"/>
    <mergeCell ref="B115:B116"/>
    <mergeCell ref="A115:A116"/>
    <mergeCell ref="A117:A118"/>
    <mergeCell ref="B117:B118"/>
    <mergeCell ref="C117:C118"/>
    <mergeCell ref="D117:D118"/>
    <mergeCell ref="E117:E118"/>
    <mergeCell ref="H122:H123"/>
    <mergeCell ref="J122:J123"/>
    <mergeCell ref="C156:C158"/>
    <mergeCell ref="B156:B158"/>
    <mergeCell ref="A156:A158"/>
    <mergeCell ref="D156:D158"/>
    <mergeCell ref="E156:E158"/>
    <mergeCell ref="J156:J158"/>
    <mergeCell ref="H156:H158"/>
    <mergeCell ref="H152:H153"/>
    <mergeCell ref="J152:J153"/>
    <mergeCell ref="A152:A153"/>
    <mergeCell ref="B152:B153"/>
    <mergeCell ref="C152:C153"/>
    <mergeCell ref="D152:D153"/>
    <mergeCell ref="E152:E153"/>
    <mergeCell ref="B142:B143"/>
    <mergeCell ref="C142:C143"/>
    <mergeCell ref="D142:D143"/>
    <mergeCell ref="E142:E143"/>
    <mergeCell ref="A138:A139"/>
    <mergeCell ref="B138:B139"/>
    <mergeCell ref="C138:C139"/>
    <mergeCell ref="D138:D139"/>
    <mergeCell ref="E150:E151"/>
    <mergeCell ref="A148:A149"/>
    <mergeCell ref="B148:B149"/>
    <mergeCell ref="C148:C149"/>
    <mergeCell ref="D148:D149"/>
    <mergeCell ref="E148:E149"/>
    <mergeCell ref="H148:H149"/>
    <mergeCell ref="J148:J149"/>
    <mergeCell ref="H159:H160"/>
    <mergeCell ref="J159:J160"/>
    <mergeCell ref="A154:A155"/>
    <mergeCell ref="B154:B155"/>
    <mergeCell ref="C154:C155"/>
    <mergeCell ref="D154:D155"/>
    <mergeCell ref="E154:E155"/>
    <mergeCell ref="H131:H132"/>
    <mergeCell ref="H154:H155"/>
    <mergeCell ref="J154:J155"/>
    <mergeCell ref="H150:H151"/>
    <mergeCell ref="A131:A132"/>
    <mergeCell ref="B131:B132"/>
    <mergeCell ref="C131:C132"/>
    <mergeCell ref="D131:D132"/>
    <mergeCell ref="E131:E132"/>
    <mergeCell ref="H144:H145"/>
    <mergeCell ref="J144:J145"/>
    <mergeCell ref="H142:H143"/>
    <mergeCell ref="J142:J143"/>
    <mergeCell ref="H136:H137"/>
    <mergeCell ref="J136:J137"/>
    <mergeCell ref="J138:J139"/>
    <mergeCell ref="H138:H139"/>
    <mergeCell ref="J150:J151"/>
    <mergeCell ref="H146:H147"/>
    <mergeCell ref="J146:J147"/>
    <mergeCell ref="A150:A151"/>
    <mergeCell ref="B150:B151"/>
    <mergeCell ref="C150:C151"/>
    <mergeCell ref="D150:D15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2" manualBreakCount="12">
    <brk id="13" max="9" man="1"/>
    <brk id="39" max="9" man="1"/>
    <brk id="49" max="9" man="1"/>
    <brk id="62" max="9" man="1"/>
    <brk id="73" max="9" man="1"/>
    <brk id="80" max="9" man="1"/>
    <brk id="85" max="9" man="1"/>
    <brk id="108" max="9" man="1"/>
    <brk id="128" max="9" man="1"/>
    <brk id="138" max="9" man="1"/>
    <brk id="146" max="9" man="1"/>
    <brk id="15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2"/>
  <sheetViews>
    <sheetView tabSelected="1" view="pageBreakPreview" topLeftCell="A46" zoomScale="90" zoomScaleNormal="100" zoomScaleSheetLayoutView="90" workbookViewId="0">
      <selection activeCell="D66" sqref="D66"/>
    </sheetView>
  </sheetViews>
  <sheetFormatPr defaultRowHeight="15.75" x14ac:dyDescent="0.25"/>
  <cols>
    <col min="1" max="1" width="9.28515625" style="89" customWidth="1"/>
    <col min="2" max="2" width="12.42578125" style="89" customWidth="1"/>
    <col min="3" max="3" width="61.28515625" style="89" customWidth="1"/>
    <col min="4" max="4" width="33" style="91" customWidth="1"/>
    <col min="5" max="5" width="66.5703125" style="89" customWidth="1"/>
    <col min="6" max="16384" width="9.140625" style="48"/>
  </cols>
  <sheetData>
    <row r="1" spans="1:5" ht="66.75" customHeight="1" x14ac:dyDescent="0.25">
      <c r="E1" s="15" t="s">
        <v>804</v>
      </c>
    </row>
    <row r="3" spans="1:5" ht="15" customHeight="1" x14ac:dyDescent="0.25">
      <c r="A3" s="548" t="s">
        <v>534</v>
      </c>
      <c r="B3" s="548"/>
      <c r="C3" s="548"/>
      <c r="D3" s="548"/>
      <c r="E3" s="548"/>
    </row>
    <row r="5" spans="1:5" ht="15.75" customHeight="1" x14ac:dyDescent="0.25">
      <c r="A5" s="582" t="s">
        <v>5</v>
      </c>
      <c r="B5" s="584" t="s">
        <v>688</v>
      </c>
      <c r="C5" s="585"/>
      <c r="D5" s="583" t="s">
        <v>812</v>
      </c>
      <c r="E5" s="117" t="s">
        <v>276</v>
      </c>
    </row>
    <row r="6" spans="1:5" ht="34.5" customHeight="1" x14ac:dyDescent="0.25">
      <c r="A6" s="582"/>
      <c r="B6" s="586"/>
      <c r="C6" s="587"/>
      <c r="D6" s="583"/>
      <c r="E6" s="116" t="s">
        <v>811</v>
      </c>
    </row>
    <row r="7" spans="1:5" x14ac:dyDescent="0.25">
      <c r="A7" s="150">
        <v>1</v>
      </c>
      <c r="B7" s="583">
        <v>2</v>
      </c>
      <c r="C7" s="588"/>
      <c r="D7" s="34">
        <v>3</v>
      </c>
      <c r="E7" s="116">
        <v>4</v>
      </c>
    </row>
    <row r="8" spans="1:5" ht="31.5" x14ac:dyDescent="0.25">
      <c r="A8" s="84" t="s">
        <v>535</v>
      </c>
      <c r="B8" s="539" t="s">
        <v>24</v>
      </c>
      <c r="C8" s="540"/>
      <c r="D8" s="541"/>
      <c r="E8" s="64" t="s">
        <v>279</v>
      </c>
    </row>
    <row r="9" spans="1:5" x14ac:dyDescent="0.25">
      <c r="A9" s="84" t="s">
        <v>27</v>
      </c>
      <c r="B9" s="589" t="s">
        <v>277</v>
      </c>
      <c r="C9" s="590"/>
      <c r="D9" s="590"/>
      <c r="E9" s="591"/>
    </row>
    <row r="10" spans="1:5" ht="36.75" customHeight="1" x14ac:dyDescent="0.25">
      <c r="A10" s="215" t="s">
        <v>278</v>
      </c>
      <c r="B10" s="539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10" s="540"/>
      <c r="D10" s="541"/>
      <c r="E10" s="68" t="s">
        <v>279</v>
      </c>
    </row>
    <row r="11" spans="1:5" ht="31.5" customHeight="1" x14ac:dyDescent="0.25">
      <c r="A11" s="64" t="s">
        <v>589</v>
      </c>
      <c r="B11" s="376" t="s">
        <v>280</v>
      </c>
      <c r="C11" s="378"/>
      <c r="D11" s="85">
        <v>45036</v>
      </c>
      <c r="E11" s="380" t="s">
        <v>281</v>
      </c>
    </row>
    <row r="12" spans="1:5" ht="31.5" customHeight="1" x14ac:dyDescent="0.25">
      <c r="A12" s="64" t="s">
        <v>282</v>
      </c>
      <c r="B12" s="514" t="s">
        <v>700</v>
      </c>
      <c r="C12" s="515"/>
      <c r="D12" s="86">
        <v>45127</v>
      </c>
      <c r="E12" s="380"/>
    </row>
    <row r="13" spans="1:5" ht="30.75" customHeight="1" x14ac:dyDescent="0.25">
      <c r="A13" s="64" t="s">
        <v>283</v>
      </c>
      <c r="B13" s="514" t="s">
        <v>284</v>
      </c>
      <c r="C13" s="515"/>
      <c r="D13" s="86">
        <v>45189</v>
      </c>
      <c r="E13" s="380"/>
    </row>
    <row r="14" spans="1:5" ht="32.25" customHeight="1" x14ac:dyDescent="0.25">
      <c r="A14" s="64" t="s">
        <v>285</v>
      </c>
      <c r="B14" s="514" t="s">
        <v>701</v>
      </c>
      <c r="C14" s="515"/>
      <c r="D14" s="86">
        <v>45219</v>
      </c>
      <c r="E14" s="380"/>
    </row>
    <row r="15" spans="1:5" ht="36" customHeight="1" x14ac:dyDescent="0.25">
      <c r="A15" s="64" t="s">
        <v>286</v>
      </c>
      <c r="B15" s="514" t="s">
        <v>287</v>
      </c>
      <c r="C15" s="515"/>
      <c r="D15" s="86">
        <v>45250</v>
      </c>
      <c r="E15" s="380"/>
    </row>
    <row r="16" spans="1:5" x14ac:dyDescent="0.25">
      <c r="A16" s="64" t="s">
        <v>288</v>
      </c>
      <c r="B16" s="351" t="s">
        <v>289</v>
      </c>
      <c r="C16" s="352"/>
      <c r="D16" s="87">
        <v>45290</v>
      </c>
      <c r="E16" s="380"/>
    </row>
    <row r="17" spans="1:5" ht="65.25" customHeight="1" x14ac:dyDescent="0.25">
      <c r="A17" s="207" t="s">
        <v>536</v>
      </c>
      <c r="B17" s="579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17" s="580"/>
      <c r="D17" s="581"/>
      <c r="E17" s="68" t="s">
        <v>279</v>
      </c>
    </row>
    <row r="18" spans="1:5" ht="31.5" customHeight="1" x14ac:dyDescent="0.25">
      <c r="A18" s="64" t="s">
        <v>290</v>
      </c>
      <c r="B18" s="376" t="s">
        <v>280</v>
      </c>
      <c r="C18" s="378"/>
      <c r="D18" s="85">
        <v>45036</v>
      </c>
      <c r="E18" s="380" t="s">
        <v>281</v>
      </c>
    </row>
    <row r="19" spans="1:5" ht="32.25" customHeight="1" x14ac:dyDescent="0.25">
      <c r="A19" s="64" t="s">
        <v>291</v>
      </c>
      <c r="B19" s="514" t="s">
        <v>700</v>
      </c>
      <c r="C19" s="515"/>
      <c r="D19" s="86">
        <v>45127</v>
      </c>
      <c r="E19" s="380"/>
    </row>
    <row r="20" spans="1:5" ht="32.25" customHeight="1" x14ac:dyDescent="0.25">
      <c r="A20" s="64" t="s">
        <v>292</v>
      </c>
      <c r="B20" s="514" t="s">
        <v>284</v>
      </c>
      <c r="C20" s="515"/>
      <c r="D20" s="86">
        <v>45189</v>
      </c>
      <c r="E20" s="380"/>
    </row>
    <row r="21" spans="1:5" ht="31.5" customHeight="1" x14ac:dyDescent="0.25">
      <c r="A21" s="64" t="s">
        <v>293</v>
      </c>
      <c r="B21" s="514" t="s">
        <v>701</v>
      </c>
      <c r="C21" s="515"/>
      <c r="D21" s="86">
        <v>45219</v>
      </c>
      <c r="E21" s="380"/>
    </row>
    <row r="22" spans="1:5" ht="33" customHeight="1" x14ac:dyDescent="0.25">
      <c r="A22" s="64" t="s">
        <v>294</v>
      </c>
      <c r="B22" s="514" t="s">
        <v>287</v>
      </c>
      <c r="C22" s="515"/>
      <c r="D22" s="86">
        <v>45250</v>
      </c>
      <c r="E22" s="380"/>
    </row>
    <row r="23" spans="1:5" ht="22.5" customHeight="1" x14ac:dyDescent="0.25">
      <c r="A23" s="64" t="s">
        <v>295</v>
      </c>
      <c r="B23" s="351" t="s">
        <v>289</v>
      </c>
      <c r="C23" s="352"/>
      <c r="D23" s="87">
        <v>45291</v>
      </c>
      <c r="E23" s="380"/>
    </row>
    <row r="24" spans="1:5" ht="49.5" customHeight="1" x14ac:dyDescent="0.25">
      <c r="A24" s="207" t="s">
        <v>296</v>
      </c>
      <c r="B24" s="539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24" s="540"/>
      <c r="D24" s="541"/>
      <c r="E24" s="68" t="s">
        <v>279</v>
      </c>
    </row>
    <row r="25" spans="1:5" ht="34.5" customHeight="1" x14ac:dyDescent="0.25">
      <c r="A25" s="64" t="s">
        <v>590</v>
      </c>
      <c r="B25" s="376" t="s">
        <v>280</v>
      </c>
      <c r="C25" s="378"/>
      <c r="D25" s="85">
        <v>45036</v>
      </c>
      <c r="E25" s="380" t="s">
        <v>281</v>
      </c>
    </row>
    <row r="26" spans="1:5" ht="32.25" customHeight="1" x14ac:dyDescent="0.25">
      <c r="A26" s="64" t="s">
        <v>297</v>
      </c>
      <c r="B26" s="514" t="s">
        <v>700</v>
      </c>
      <c r="C26" s="515"/>
      <c r="D26" s="86">
        <v>45127</v>
      </c>
      <c r="E26" s="380"/>
    </row>
    <row r="27" spans="1:5" ht="33" customHeight="1" x14ac:dyDescent="0.25">
      <c r="A27" s="64" t="s">
        <v>591</v>
      </c>
      <c r="B27" s="514" t="s">
        <v>284</v>
      </c>
      <c r="C27" s="515"/>
      <c r="D27" s="86">
        <v>45189</v>
      </c>
      <c r="E27" s="380"/>
    </row>
    <row r="28" spans="1:5" ht="37.5" customHeight="1" x14ac:dyDescent="0.25">
      <c r="A28" s="64" t="s">
        <v>298</v>
      </c>
      <c r="B28" s="514" t="s">
        <v>701</v>
      </c>
      <c r="C28" s="515"/>
      <c r="D28" s="86">
        <v>45219</v>
      </c>
      <c r="E28" s="380"/>
    </row>
    <row r="29" spans="1:5" ht="33.75" customHeight="1" x14ac:dyDescent="0.25">
      <c r="A29" s="64" t="s">
        <v>299</v>
      </c>
      <c r="B29" s="514" t="s">
        <v>287</v>
      </c>
      <c r="C29" s="515"/>
      <c r="D29" s="86">
        <v>45250</v>
      </c>
      <c r="E29" s="380"/>
    </row>
    <row r="30" spans="1:5" ht="15.75" customHeight="1" x14ac:dyDescent="0.25">
      <c r="A30" s="64"/>
      <c r="B30" s="351" t="s">
        <v>289</v>
      </c>
      <c r="C30" s="352"/>
      <c r="D30" s="86">
        <v>45291</v>
      </c>
      <c r="E30" s="380"/>
    </row>
    <row r="31" spans="1:5" ht="31.5" customHeight="1" x14ac:dyDescent="0.25">
      <c r="A31" s="84" t="s">
        <v>300</v>
      </c>
      <c r="B31" s="592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1" s="593"/>
      <c r="D31" s="594"/>
      <c r="E31" s="64" t="s">
        <v>279</v>
      </c>
    </row>
    <row r="32" spans="1:5" ht="36.75" customHeight="1" x14ac:dyDescent="0.25">
      <c r="A32" s="64" t="s">
        <v>301</v>
      </c>
      <c r="B32" s="376" t="s">
        <v>280</v>
      </c>
      <c r="C32" s="378"/>
      <c r="D32" s="86">
        <v>45036</v>
      </c>
      <c r="E32" s="380" t="s">
        <v>281</v>
      </c>
    </row>
    <row r="33" spans="1:5" ht="31.5" customHeight="1" x14ac:dyDescent="0.25">
      <c r="A33" s="64" t="s">
        <v>302</v>
      </c>
      <c r="B33" s="514" t="s">
        <v>700</v>
      </c>
      <c r="C33" s="515"/>
      <c r="D33" s="86">
        <v>45127</v>
      </c>
      <c r="E33" s="380"/>
    </row>
    <row r="34" spans="1:5" ht="31.5" customHeight="1" x14ac:dyDescent="0.25">
      <c r="A34" s="64" t="s">
        <v>592</v>
      </c>
      <c r="B34" s="514" t="s">
        <v>284</v>
      </c>
      <c r="C34" s="515"/>
      <c r="D34" s="86">
        <v>45189</v>
      </c>
      <c r="E34" s="380"/>
    </row>
    <row r="35" spans="1:5" ht="30" customHeight="1" x14ac:dyDescent="0.25">
      <c r="A35" s="64" t="s">
        <v>303</v>
      </c>
      <c r="B35" s="514" t="s">
        <v>701</v>
      </c>
      <c r="C35" s="515"/>
      <c r="D35" s="86">
        <v>45219</v>
      </c>
      <c r="E35" s="380"/>
    </row>
    <row r="36" spans="1:5" ht="32.25" customHeight="1" x14ac:dyDescent="0.25">
      <c r="A36" s="64" t="s">
        <v>304</v>
      </c>
      <c r="B36" s="514" t="s">
        <v>287</v>
      </c>
      <c r="C36" s="515"/>
      <c r="D36" s="86">
        <v>45250</v>
      </c>
      <c r="E36" s="380"/>
    </row>
    <row r="37" spans="1:5" x14ac:dyDescent="0.25">
      <c r="A37" s="64"/>
      <c r="B37" s="514" t="s">
        <v>289</v>
      </c>
      <c r="C37" s="515"/>
      <c r="D37" s="86">
        <v>45290</v>
      </c>
      <c r="E37" s="380"/>
    </row>
    <row r="38" spans="1:5" ht="31.5" customHeight="1" x14ac:dyDescent="0.25">
      <c r="A38" s="84" t="s">
        <v>305</v>
      </c>
      <c r="B38" s="579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580"/>
      <c r="D38" s="581"/>
      <c r="E38" s="64" t="s">
        <v>279</v>
      </c>
    </row>
    <row r="39" spans="1:5" ht="30.75" customHeight="1" x14ac:dyDescent="0.25">
      <c r="A39" s="64" t="s">
        <v>306</v>
      </c>
      <c r="B39" s="376" t="s">
        <v>280</v>
      </c>
      <c r="C39" s="378"/>
      <c r="D39" s="86">
        <v>45036</v>
      </c>
      <c r="E39" s="380" t="s">
        <v>281</v>
      </c>
    </row>
    <row r="40" spans="1:5" ht="36.75" customHeight="1" x14ac:dyDescent="0.25">
      <c r="A40" s="64" t="s">
        <v>307</v>
      </c>
      <c r="B40" s="514" t="s">
        <v>700</v>
      </c>
      <c r="C40" s="515"/>
      <c r="D40" s="86">
        <v>45127</v>
      </c>
      <c r="E40" s="380"/>
    </row>
    <row r="41" spans="1:5" ht="33.75" customHeight="1" x14ac:dyDescent="0.25">
      <c r="A41" s="64" t="s">
        <v>308</v>
      </c>
      <c r="B41" s="514" t="s">
        <v>284</v>
      </c>
      <c r="C41" s="515"/>
      <c r="D41" s="86">
        <v>45189</v>
      </c>
      <c r="E41" s="380"/>
    </row>
    <row r="42" spans="1:5" ht="38.25" customHeight="1" x14ac:dyDescent="0.25">
      <c r="A42" s="64" t="s">
        <v>309</v>
      </c>
      <c r="B42" s="514" t="s">
        <v>701</v>
      </c>
      <c r="C42" s="515"/>
      <c r="D42" s="86">
        <v>45219</v>
      </c>
      <c r="E42" s="380"/>
    </row>
    <row r="43" spans="1:5" ht="34.5" customHeight="1" x14ac:dyDescent="0.25">
      <c r="A43" s="64" t="s">
        <v>310</v>
      </c>
      <c r="B43" s="514" t="s">
        <v>287</v>
      </c>
      <c r="C43" s="515"/>
      <c r="D43" s="86">
        <v>45250</v>
      </c>
      <c r="E43" s="380"/>
    </row>
    <row r="44" spans="1:5" x14ac:dyDescent="0.25">
      <c r="A44" s="64" t="s">
        <v>593</v>
      </c>
      <c r="B44" s="514" t="s">
        <v>289</v>
      </c>
      <c r="C44" s="515"/>
      <c r="D44" s="86">
        <v>45290</v>
      </c>
      <c r="E44" s="380"/>
    </row>
    <row r="45" spans="1:5" ht="32.25" customHeight="1" x14ac:dyDescent="0.25">
      <c r="A45" s="84" t="s">
        <v>544</v>
      </c>
      <c r="B45" s="539" t="s">
        <v>311</v>
      </c>
      <c r="C45" s="540"/>
      <c r="D45" s="541"/>
      <c r="E45" s="64" t="s">
        <v>279</v>
      </c>
    </row>
    <row r="46" spans="1:5" ht="31.5" customHeight="1" x14ac:dyDescent="0.25">
      <c r="A46" s="216" t="s">
        <v>29</v>
      </c>
      <c r="B46" s="576" t="s">
        <v>605</v>
      </c>
      <c r="C46" s="577"/>
      <c r="D46" s="577"/>
      <c r="E46" s="578"/>
    </row>
    <row r="47" spans="1:5" x14ac:dyDescent="0.25">
      <c r="A47" s="84" t="s">
        <v>312</v>
      </c>
      <c r="B47" s="539" t="str">
        <f>'3 Мероприятия (результаты)'!B17</f>
        <v>Результат "Созданы приемные семьи для граждан пожилого возраста и инвалидов"</v>
      </c>
      <c r="C47" s="540"/>
      <c r="D47" s="541"/>
      <c r="E47" s="64" t="s">
        <v>320</v>
      </c>
    </row>
    <row r="48" spans="1:5" ht="34.5" customHeight="1" x14ac:dyDescent="0.25">
      <c r="A48" s="64" t="s">
        <v>313</v>
      </c>
      <c r="B48" s="358" t="s">
        <v>317</v>
      </c>
      <c r="C48" s="549"/>
      <c r="D48" s="86">
        <v>44977</v>
      </c>
      <c r="E48" s="380" t="s">
        <v>606</v>
      </c>
    </row>
    <row r="49" spans="1:15" ht="32.25" customHeight="1" x14ac:dyDescent="0.25">
      <c r="A49" s="64" t="s">
        <v>314</v>
      </c>
      <c r="B49" s="358" t="s">
        <v>321</v>
      </c>
      <c r="C49" s="549"/>
      <c r="D49" s="86">
        <v>45000</v>
      </c>
      <c r="E49" s="380"/>
      <c r="K49" s="142"/>
      <c r="L49" s="142"/>
      <c r="M49" s="142"/>
      <c r="N49" s="142"/>
      <c r="O49" s="142"/>
    </row>
    <row r="50" spans="1:15" ht="30" customHeight="1" x14ac:dyDescent="0.25">
      <c r="A50" s="64" t="s">
        <v>315</v>
      </c>
      <c r="B50" s="358" t="s">
        <v>322</v>
      </c>
      <c r="C50" s="549"/>
      <c r="D50" s="86">
        <v>45092</v>
      </c>
      <c r="E50" s="380"/>
      <c r="K50" s="142"/>
      <c r="L50" s="597"/>
      <c r="M50" s="598"/>
      <c r="N50" s="143"/>
      <c r="O50" s="142"/>
    </row>
    <row r="51" spans="1:15" ht="49.5" customHeight="1" x14ac:dyDescent="0.25">
      <c r="A51" s="64" t="s">
        <v>316</v>
      </c>
      <c r="B51" s="358" t="s">
        <v>323</v>
      </c>
      <c r="C51" s="549"/>
      <c r="D51" s="86">
        <v>45153</v>
      </c>
      <c r="E51" s="380"/>
      <c r="K51" s="142"/>
      <c r="L51" s="142"/>
      <c r="M51" s="142"/>
      <c r="N51" s="142"/>
      <c r="O51" s="142"/>
    </row>
    <row r="52" spans="1:15" ht="32.25" customHeight="1" x14ac:dyDescent="0.25">
      <c r="A52" s="64" t="s">
        <v>318</v>
      </c>
      <c r="B52" s="358" t="s">
        <v>324</v>
      </c>
      <c r="C52" s="549"/>
      <c r="D52" s="86">
        <v>45209</v>
      </c>
      <c r="E52" s="380"/>
    </row>
    <row r="53" spans="1:15" x14ac:dyDescent="0.25">
      <c r="A53" s="64" t="s">
        <v>319</v>
      </c>
      <c r="B53" s="514" t="s">
        <v>289</v>
      </c>
      <c r="C53" s="515"/>
      <c r="D53" s="86">
        <v>45285</v>
      </c>
      <c r="E53" s="380"/>
    </row>
    <row r="54" spans="1:15" x14ac:dyDescent="0.25">
      <c r="A54" s="84" t="s">
        <v>594</v>
      </c>
      <c r="B54" s="539" t="str">
        <f>'3 Мероприятия (результаты)'!B18</f>
        <v>Результат "Организовано обучение компьютерной грамотности граждан пожилого возраста"</v>
      </c>
      <c r="C54" s="540"/>
      <c r="D54" s="541"/>
      <c r="E54" s="64" t="s">
        <v>320</v>
      </c>
    </row>
    <row r="55" spans="1:15" ht="39.75" customHeight="1" x14ac:dyDescent="0.25">
      <c r="A55" s="64" t="s">
        <v>595</v>
      </c>
      <c r="B55" s="514" t="s">
        <v>325</v>
      </c>
      <c r="C55" s="543"/>
      <c r="D55" s="86">
        <v>44977</v>
      </c>
      <c r="E55" s="380" t="s">
        <v>606</v>
      </c>
    </row>
    <row r="56" spans="1:15" ht="33" customHeight="1" x14ac:dyDescent="0.25">
      <c r="A56" s="64" t="s">
        <v>596</v>
      </c>
      <c r="B56" s="514" t="s">
        <v>317</v>
      </c>
      <c r="C56" s="543"/>
      <c r="D56" s="86">
        <v>45014</v>
      </c>
      <c r="E56" s="380"/>
    </row>
    <row r="57" spans="1:15" ht="35.25" customHeight="1" x14ac:dyDescent="0.25">
      <c r="A57" s="64" t="s">
        <v>597</v>
      </c>
      <c r="B57" s="514" t="s">
        <v>326</v>
      </c>
      <c r="C57" s="543"/>
      <c r="D57" s="86">
        <v>45031</v>
      </c>
      <c r="E57" s="380"/>
    </row>
    <row r="58" spans="1:15" x14ac:dyDescent="0.25">
      <c r="A58" s="64" t="s">
        <v>598</v>
      </c>
      <c r="B58" s="514" t="s">
        <v>327</v>
      </c>
      <c r="C58" s="543"/>
      <c r="D58" s="86">
        <v>45184</v>
      </c>
      <c r="E58" s="380"/>
    </row>
    <row r="59" spans="1:15" ht="35.25" customHeight="1" x14ac:dyDescent="0.25">
      <c r="A59" s="64" t="s">
        <v>599</v>
      </c>
      <c r="B59" s="514" t="s">
        <v>328</v>
      </c>
      <c r="C59" s="543"/>
      <c r="D59" s="86">
        <v>45214</v>
      </c>
      <c r="E59" s="380"/>
    </row>
    <row r="60" spans="1:15" ht="17.25" customHeight="1" x14ac:dyDescent="0.25">
      <c r="A60" s="64" t="s">
        <v>600</v>
      </c>
      <c r="B60" s="514" t="s">
        <v>329</v>
      </c>
      <c r="C60" s="543"/>
      <c r="D60" s="86">
        <v>45285</v>
      </c>
      <c r="E60" s="380"/>
    </row>
    <row r="61" spans="1:15" ht="31.5" customHeight="1" x14ac:dyDescent="0.25">
      <c r="A61" s="145" t="s">
        <v>639</v>
      </c>
      <c r="B61" s="538" t="str">
        <f>'3 Мероприятия (результаты)'!B19</f>
        <v>Результат "Приобретено оборудование для отделений (групп) дневного пребывания для граждан пожилого возраста и инвалидов"</v>
      </c>
      <c r="C61" s="518"/>
      <c r="D61" s="519"/>
      <c r="E61" s="525" t="s">
        <v>606</v>
      </c>
    </row>
    <row r="62" spans="1:15" ht="51" customHeight="1" x14ac:dyDescent="0.25">
      <c r="A62" s="119" t="s">
        <v>640</v>
      </c>
      <c r="B62" s="528" t="s">
        <v>645</v>
      </c>
      <c r="C62" s="528"/>
      <c r="D62" s="120">
        <v>44967</v>
      </c>
      <c r="E62" s="526"/>
    </row>
    <row r="63" spans="1:15" ht="46.5" customHeight="1" x14ac:dyDescent="0.25">
      <c r="A63" s="119" t="s">
        <v>641</v>
      </c>
      <c r="B63" s="528" t="s">
        <v>646</v>
      </c>
      <c r="C63" s="528"/>
      <c r="D63" s="120">
        <v>44972</v>
      </c>
      <c r="E63" s="526"/>
    </row>
    <row r="64" spans="1:15" ht="35.25" customHeight="1" x14ac:dyDescent="0.25">
      <c r="A64" s="119" t="s">
        <v>642</v>
      </c>
      <c r="B64" s="353" t="s">
        <v>649</v>
      </c>
      <c r="C64" s="355"/>
      <c r="D64" s="120">
        <v>44978</v>
      </c>
      <c r="E64" s="526"/>
    </row>
    <row r="65" spans="1:5" ht="33.75" customHeight="1" x14ac:dyDescent="0.25">
      <c r="A65" s="119" t="s">
        <v>643</v>
      </c>
      <c r="B65" s="353" t="s">
        <v>650</v>
      </c>
      <c r="C65" s="355"/>
      <c r="D65" s="120">
        <v>45214</v>
      </c>
      <c r="E65" s="526"/>
    </row>
    <row r="66" spans="1:5" ht="33.75" customHeight="1" x14ac:dyDescent="0.25">
      <c r="A66" s="119" t="s">
        <v>644</v>
      </c>
      <c r="B66" s="353" t="s">
        <v>647</v>
      </c>
      <c r="C66" s="355"/>
      <c r="D66" s="120">
        <v>45241</v>
      </c>
      <c r="E66" s="526"/>
    </row>
    <row r="67" spans="1:5" ht="17.25" customHeight="1" x14ac:dyDescent="0.25">
      <c r="A67" s="119" t="s">
        <v>648</v>
      </c>
      <c r="B67" s="121" t="s">
        <v>651</v>
      </c>
      <c r="C67" s="121"/>
      <c r="D67" s="120">
        <v>45285</v>
      </c>
      <c r="E67" s="527"/>
    </row>
    <row r="68" spans="1:5" ht="35.25" customHeight="1" x14ac:dyDescent="0.25">
      <c r="A68" s="84" t="s">
        <v>607</v>
      </c>
      <c r="B68" s="520" t="s">
        <v>171</v>
      </c>
      <c r="C68" s="544"/>
      <c r="D68" s="545"/>
      <c r="E68" s="64" t="str">
        <f>E45</f>
        <v>Сладкова Елена Анатольевна – министр социального развития Оренбургской области</v>
      </c>
    </row>
    <row r="69" spans="1:5" ht="15.75" customHeight="1" x14ac:dyDescent="0.25">
      <c r="A69" s="64" t="s">
        <v>31</v>
      </c>
      <c r="B69" s="546" t="s">
        <v>330</v>
      </c>
      <c r="C69" s="544"/>
      <c r="D69" s="544"/>
      <c r="E69" s="545"/>
    </row>
    <row r="70" spans="1:5" ht="110.25" customHeight="1" x14ac:dyDescent="0.25">
      <c r="A70" s="84" t="s">
        <v>334</v>
      </c>
      <c r="B70" s="539" t="str">
        <f>'3 Мероприятия (результаты)'!B23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0" s="540"/>
      <c r="D70" s="541"/>
      <c r="E70" s="380" t="s">
        <v>281</v>
      </c>
    </row>
    <row r="71" spans="1:5" ht="80.25" customHeight="1" x14ac:dyDescent="0.25">
      <c r="A71" s="64" t="s">
        <v>335</v>
      </c>
      <c r="B71" s="364" t="s">
        <v>331</v>
      </c>
      <c r="C71" s="596"/>
      <c r="D71" s="46" t="s">
        <v>336</v>
      </c>
      <c r="E71" s="380"/>
    </row>
    <row r="72" spans="1:5" ht="66" customHeight="1" x14ac:dyDescent="0.25">
      <c r="A72" s="64" t="s">
        <v>337</v>
      </c>
      <c r="B72" s="364" t="s">
        <v>332</v>
      </c>
      <c r="C72" s="596"/>
      <c r="D72" s="46" t="s">
        <v>333</v>
      </c>
      <c r="E72" s="380"/>
    </row>
    <row r="73" spans="1:5" ht="47.25" customHeight="1" x14ac:dyDescent="0.25">
      <c r="A73" s="84" t="s">
        <v>338</v>
      </c>
      <c r="B73" s="539" t="str">
        <f>'3 Мероприятия (результаты)'!B24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3" s="540"/>
      <c r="D73" s="541"/>
      <c r="E73" s="380" t="s">
        <v>281</v>
      </c>
    </row>
    <row r="74" spans="1:5" ht="81" customHeight="1" x14ac:dyDescent="0.25">
      <c r="A74" s="64" t="s">
        <v>339</v>
      </c>
      <c r="B74" s="542" t="s">
        <v>331</v>
      </c>
      <c r="C74" s="543"/>
      <c r="D74" s="46" t="s">
        <v>336</v>
      </c>
      <c r="E74" s="380"/>
    </row>
    <row r="75" spans="1:5" ht="65.25" customHeight="1" x14ac:dyDescent="0.25">
      <c r="A75" s="64" t="s">
        <v>340</v>
      </c>
      <c r="B75" s="542" t="s">
        <v>332</v>
      </c>
      <c r="C75" s="543"/>
      <c r="D75" s="46" t="s">
        <v>333</v>
      </c>
      <c r="E75" s="380"/>
    </row>
    <row r="76" spans="1:5" ht="66" customHeight="1" x14ac:dyDescent="0.25">
      <c r="A76" s="64" t="s">
        <v>341</v>
      </c>
      <c r="B76" s="64" t="s">
        <v>601</v>
      </c>
      <c r="C76" s="547" t="str">
        <f>'3 Мероприятия (результаты)'!B31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D76" s="547"/>
      <c r="E76" s="380" t="s">
        <v>698</v>
      </c>
    </row>
    <row r="77" spans="1:5" ht="64.5" customHeight="1" x14ac:dyDescent="0.25">
      <c r="A77" s="64" t="s">
        <v>342</v>
      </c>
      <c r="B77" s="542" t="s">
        <v>331</v>
      </c>
      <c r="C77" s="543"/>
      <c r="D77" s="46" t="s">
        <v>343</v>
      </c>
      <c r="E77" s="380"/>
    </row>
    <row r="78" spans="1:5" ht="66.75" customHeight="1" x14ac:dyDescent="0.25">
      <c r="A78" s="64" t="s">
        <v>344</v>
      </c>
      <c r="B78" s="542" t="s">
        <v>332</v>
      </c>
      <c r="C78" s="543"/>
      <c r="D78" s="46" t="s">
        <v>333</v>
      </c>
      <c r="E78" s="380"/>
    </row>
    <row r="79" spans="1:5" ht="73.5" customHeight="1" x14ac:dyDescent="0.25">
      <c r="A79" s="84" t="s">
        <v>345</v>
      </c>
      <c r="B79" s="539" t="str">
        <f>'3 Мероприятия (результаты)'!B33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79" s="540"/>
      <c r="D79" s="541"/>
      <c r="E79" s="380" t="s">
        <v>281</v>
      </c>
    </row>
    <row r="80" spans="1:5" ht="66.75" customHeight="1" x14ac:dyDescent="0.25">
      <c r="A80" s="64" t="s">
        <v>346</v>
      </c>
      <c r="B80" s="542" t="s">
        <v>331</v>
      </c>
      <c r="C80" s="543"/>
      <c r="D80" s="46" t="s">
        <v>343</v>
      </c>
      <c r="E80" s="380"/>
    </row>
    <row r="81" spans="1:5" ht="68.25" customHeight="1" x14ac:dyDescent="0.25">
      <c r="A81" s="64" t="s">
        <v>347</v>
      </c>
      <c r="B81" s="542" t="s">
        <v>332</v>
      </c>
      <c r="C81" s="543"/>
      <c r="D81" s="46" t="s">
        <v>333</v>
      </c>
      <c r="E81" s="380"/>
    </row>
    <row r="82" spans="1:5" ht="63" customHeight="1" x14ac:dyDescent="0.25">
      <c r="A82" s="84" t="s">
        <v>348</v>
      </c>
      <c r="B82" s="539" t="str">
        <f>'3 Мероприятия (результаты)'!B34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82" s="540"/>
      <c r="D82" s="541"/>
      <c r="E82" s="380" t="s">
        <v>281</v>
      </c>
    </row>
    <row r="83" spans="1:5" ht="65.25" customHeight="1" x14ac:dyDescent="0.25">
      <c r="A83" s="64" t="s">
        <v>349</v>
      </c>
      <c r="B83" s="542" t="s">
        <v>331</v>
      </c>
      <c r="C83" s="543"/>
      <c r="D83" s="46" t="s">
        <v>343</v>
      </c>
      <c r="E83" s="380"/>
    </row>
    <row r="84" spans="1:5" ht="66" customHeight="1" x14ac:dyDescent="0.25">
      <c r="A84" s="64" t="s">
        <v>350</v>
      </c>
      <c r="B84" s="542" t="s">
        <v>332</v>
      </c>
      <c r="C84" s="595"/>
      <c r="D84" s="46" t="s">
        <v>333</v>
      </c>
      <c r="E84" s="380"/>
    </row>
    <row r="85" spans="1:5" ht="50.25" customHeight="1" x14ac:dyDescent="0.25">
      <c r="A85" s="84" t="s">
        <v>351</v>
      </c>
      <c r="B85" s="539" t="str">
        <f>'3 Мероприятия (результаты)'!B35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5" s="540"/>
      <c r="D85" s="541"/>
      <c r="E85" s="380" t="s">
        <v>281</v>
      </c>
    </row>
    <row r="86" spans="1:5" ht="81" customHeight="1" x14ac:dyDescent="0.25">
      <c r="A86" s="64" t="s">
        <v>352</v>
      </c>
      <c r="B86" s="542" t="s">
        <v>331</v>
      </c>
      <c r="C86" s="543"/>
      <c r="D86" s="46" t="s">
        <v>336</v>
      </c>
      <c r="E86" s="380"/>
    </row>
    <row r="87" spans="1:5" ht="65.25" customHeight="1" x14ac:dyDescent="0.25">
      <c r="A87" s="64" t="s">
        <v>353</v>
      </c>
      <c r="B87" s="542" t="s">
        <v>332</v>
      </c>
      <c r="C87" s="543"/>
      <c r="D87" s="46" t="s">
        <v>333</v>
      </c>
      <c r="E87" s="380"/>
    </row>
    <row r="88" spans="1:5" ht="48.75" customHeight="1" x14ac:dyDescent="0.25">
      <c r="A88" s="84" t="s">
        <v>354</v>
      </c>
      <c r="B88" s="539" t="str">
        <f>'3 Мероприятия (результаты)'!B40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88" s="540"/>
      <c r="D88" s="541"/>
      <c r="E88" s="380" t="s">
        <v>281</v>
      </c>
    </row>
    <row r="89" spans="1:5" ht="81.75" customHeight="1" x14ac:dyDescent="0.25">
      <c r="A89" s="64" t="s">
        <v>355</v>
      </c>
      <c r="B89" s="542" t="s">
        <v>331</v>
      </c>
      <c r="C89" s="543"/>
      <c r="D89" s="46" t="s">
        <v>336</v>
      </c>
      <c r="E89" s="380"/>
    </row>
    <row r="90" spans="1:5" ht="65.25" customHeight="1" x14ac:dyDescent="0.25">
      <c r="A90" s="64" t="s">
        <v>356</v>
      </c>
      <c r="B90" s="542" t="s">
        <v>332</v>
      </c>
      <c r="C90" s="543"/>
      <c r="D90" s="46" t="s">
        <v>333</v>
      </c>
      <c r="E90" s="380"/>
    </row>
    <row r="91" spans="1:5" ht="50.25" customHeight="1" x14ac:dyDescent="0.25">
      <c r="A91" s="84" t="s">
        <v>357</v>
      </c>
      <c r="B91" s="539" t="str">
        <f>'3 Мероприятия (результаты)'!B41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1" s="540"/>
      <c r="D91" s="541"/>
      <c r="E91" s="380" t="s">
        <v>281</v>
      </c>
    </row>
    <row r="92" spans="1:5" ht="83.25" customHeight="1" x14ac:dyDescent="0.25">
      <c r="A92" s="64" t="s">
        <v>358</v>
      </c>
      <c r="B92" s="542" t="s">
        <v>331</v>
      </c>
      <c r="C92" s="543"/>
      <c r="D92" s="46" t="s">
        <v>336</v>
      </c>
      <c r="E92" s="380"/>
    </row>
    <row r="93" spans="1:5" ht="64.5" customHeight="1" x14ac:dyDescent="0.25">
      <c r="A93" s="64" t="s">
        <v>359</v>
      </c>
      <c r="B93" s="542" t="s">
        <v>332</v>
      </c>
      <c r="C93" s="543"/>
      <c r="D93" s="46" t="s">
        <v>333</v>
      </c>
      <c r="E93" s="380"/>
    </row>
    <row r="94" spans="1:5" ht="48" customHeight="1" x14ac:dyDescent="0.25">
      <c r="A94" s="84" t="s">
        <v>360</v>
      </c>
      <c r="B94" s="539" t="str">
        <f>'3 Мероприятия (результаты)'!B42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4" s="540"/>
      <c r="D94" s="541"/>
      <c r="E94" s="380" t="s">
        <v>281</v>
      </c>
    </row>
    <row r="95" spans="1:5" ht="80.25" customHeight="1" x14ac:dyDescent="0.25">
      <c r="A95" s="64" t="s">
        <v>361</v>
      </c>
      <c r="B95" s="364" t="s">
        <v>331</v>
      </c>
      <c r="C95" s="596"/>
      <c r="D95" s="46" t="s">
        <v>336</v>
      </c>
      <c r="E95" s="380"/>
    </row>
    <row r="96" spans="1:5" ht="63" x14ac:dyDescent="0.25">
      <c r="A96" s="64" t="s">
        <v>362</v>
      </c>
      <c r="B96" s="364" t="s">
        <v>332</v>
      </c>
      <c r="C96" s="596"/>
      <c r="D96" s="46" t="s">
        <v>333</v>
      </c>
      <c r="E96" s="380"/>
    </row>
    <row r="97" spans="1:5" ht="50.25" customHeight="1" x14ac:dyDescent="0.25">
      <c r="A97" s="84" t="s">
        <v>363</v>
      </c>
      <c r="B97" s="539" t="str">
        <f>'3 Мероприятия (результаты)'!B43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7" s="540"/>
      <c r="D97" s="541"/>
      <c r="E97" s="380" t="s">
        <v>698</v>
      </c>
    </row>
    <row r="98" spans="1:5" ht="78.75" customHeight="1" x14ac:dyDescent="0.25">
      <c r="A98" s="64" t="s">
        <v>364</v>
      </c>
      <c r="B98" s="542" t="s">
        <v>331</v>
      </c>
      <c r="C98" s="543"/>
      <c r="D98" s="46" t="s">
        <v>336</v>
      </c>
      <c r="E98" s="380"/>
    </row>
    <row r="99" spans="1:5" ht="65.25" customHeight="1" x14ac:dyDescent="0.25">
      <c r="A99" s="64" t="s">
        <v>365</v>
      </c>
      <c r="B99" s="542" t="s">
        <v>332</v>
      </c>
      <c r="C99" s="543"/>
      <c r="D99" s="46" t="s">
        <v>333</v>
      </c>
      <c r="E99" s="380"/>
    </row>
    <row r="100" spans="1:5" ht="50.25" customHeight="1" x14ac:dyDescent="0.25">
      <c r="A100" s="84" t="s">
        <v>366</v>
      </c>
      <c r="B100" s="539" t="str">
        <f>'3 Мероприятия (результаты)'!B44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0" s="540"/>
      <c r="D100" s="541"/>
      <c r="E100" s="380" t="s">
        <v>281</v>
      </c>
    </row>
    <row r="101" spans="1:5" ht="81.75" customHeight="1" x14ac:dyDescent="0.25">
      <c r="A101" s="64" t="s">
        <v>367</v>
      </c>
      <c r="B101" s="542" t="s">
        <v>331</v>
      </c>
      <c r="C101" s="543"/>
      <c r="D101" s="46" t="s">
        <v>336</v>
      </c>
      <c r="E101" s="380"/>
    </row>
    <row r="102" spans="1:5" ht="66.75" customHeight="1" x14ac:dyDescent="0.25">
      <c r="A102" s="64" t="s">
        <v>368</v>
      </c>
      <c r="B102" s="542" t="s">
        <v>332</v>
      </c>
      <c r="C102" s="543"/>
      <c r="D102" s="46" t="s">
        <v>333</v>
      </c>
      <c r="E102" s="380"/>
    </row>
    <row r="103" spans="1:5" ht="114.75" customHeight="1" x14ac:dyDescent="0.25">
      <c r="A103" s="84" t="s">
        <v>369</v>
      </c>
      <c r="B103" s="539" t="str">
        <f>'3 Мероприятия (результаты)'!B45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3" s="540"/>
      <c r="D103" s="541"/>
      <c r="E103" s="380" t="s">
        <v>281</v>
      </c>
    </row>
    <row r="104" spans="1:5" ht="78.75" customHeight="1" x14ac:dyDescent="0.25">
      <c r="A104" s="64" t="s">
        <v>370</v>
      </c>
      <c r="B104" s="542" t="s">
        <v>331</v>
      </c>
      <c r="C104" s="543"/>
      <c r="D104" s="46" t="s">
        <v>336</v>
      </c>
      <c r="E104" s="380"/>
    </row>
    <row r="105" spans="1:5" ht="66.75" customHeight="1" x14ac:dyDescent="0.25">
      <c r="A105" s="64" t="s">
        <v>371</v>
      </c>
      <c r="B105" s="542" t="s">
        <v>332</v>
      </c>
      <c r="C105" s="543"/>
      <c r="D105" s="46" t="s">
        <v>333</v>
      </c>
      <c r="E105" s="380"/>
    </row>
    <row r="106" spans="1:5" ht="47.25" customHeight="1" x14ac:dyDescent="0.25">
      <c r="A106" s="84" t="s">
        <v>372</v>
      </c>
      <c r="B106" s="539" t="str">
        <f>'3 Мероприятия (результаты)'!B52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106" s="540"/>
      <c r="D106" s="541"/>
      <c r="E106" s="66" t="s">
        <v>373</v>
      </c>
    </row>
    <row r="107" spans="1:5" ht="31.5" x14ac:dyDescent="0.25">
      <c r="A107" s="64" t="s">
        <v>374</v>
      </c>
      <c r="B107" s="514" t="s">
        <v>375</v>
      </c>
      <c r="C107" s="543"/>
      <c r="D107" s="46" t="s">
        <v>376</v>
      </c>
      <c r="E107" s="66" t="s">
        <v>377</v>
      </c>
    </row>
    <row r="108" spans="1:5" ht="31.5" x14ac:dyDescent="0.25">
      <c r="A108" s="64" t="s">
        <v>378</v>
      </c>
      <c r="B108" s="514" t="s">
        <v>379</v>
      </c>
      <c r="C108" s="543"/>
      <c r="D108" s="46" t="s">
        <v>376</v>
      </c>
      <c r="E108" s="66" t="s">
        <v>373</v>
      </c>
    </row>
    <row r="109" spans="1:5" ht="32.25" customHeight="1" x14ac:dyDescent="0.25">
      <c r="A109" s="84" t="s">
        <v>380</v>
      </c>
      <c r="B109" s="535" t="str">
        <f>'3 Мероприятия (результаты)'!B53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109" s="536"/>
      <c r="D109" s="537"/>
      <c r="E109" s="528" t="s">
        <v>373</v>
      </c>
    </row>
    <row r="110" spans="1:5" ht="36" customHeight="1" x14ac:dyDescent="0.25">
      <c r="A110" s="64" t="s">
        <v>381</v>
      </c>
      <c r="B110" s="353" t="s">
        <v>768</v>
      </c>
      <c r="C110" s="516"/>
      <c r="D110" s="283" t="s">
        <v>1105</v>
      </c>
      <c r="E110" s="528"/>
    </row>
    <row r="111" spans="1:5" ht="52.5" customHeight="1" x14ac:dyDescent="0.25">
      <c r="A111" s="64" t="s">
        <v>382</v>
      </c>
      <c r="B111" s="575" t="s">
        <v>1106</v>
      </c>
      <c r="C111" s="575"/>
      <c r="D111" s="141" t="s">
        <v>376</v>
      </c>
      <c r="E111" s="528"/>
    </row>
    <row r="112" spans="1:5" ht="81" customHeight="1" x14ac:dyDescent="0.25">
      <c r="A112" s="84" t="s">
        <v>383</v>
      </c>
      <c r="B112" s="517" t="str">
        <f>'3 Мероприятия (результаты)'!B54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2" s="523"/>
      <c r="D112" s="524"/>
      <c r="E112" s="528" t="s">
        <v>373</v>
      </c>
    </row>
    <row r="113" spans="1:5" ht="36.75" customHeight="1" x14ac:dyDescent="0.25">
      <c r="A113" s="64" t="s">
        <v>384</v>
      </c>
      <c r="B113" s="353" t="s">
        <v>769</v>
      </c>
      <c r="C113" s="516"/>
      <c r="D113" s="284">
        <v>45422</v>
      </c>
      <c r="E113" s="528"/>
    </row>
    <row r="114" spans="1:5" ht="81" customHeight="1" x14ac:dyDescent="0.25">
      <c r="A114" s="84" t="s">
        <v>385</v>
      </c>
      <c r="B114" s="517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4" s="523"/>
      <c r="D114" s="524"/>
      <c r="E114" s="528" t="s">
        <v>373</v>
      </c>
    </row>
    <row r="115" spans="1:5" ht="34.5" customHeight="1" x14ac:dyDescent="0.25">
      <c r="A115" s="64" t="s">
        <v>386</v>
      </c>
      <c r="B115" s="353" t="s">
        <v>769</v>
      </c>
      <c r="C115" s="516"/>
      <c r="D115" s="120">
        <v>45332</v>
      </c>
      <c r="E115" s="528"/>
    </row>
    <row r="116" spans="1:5" ht="19.5" customHeight="1" x14ac:dyDescent="0.25">
      <c r="A116" s="84" t="s">
        <v>387</v>
      </c>
      <c r="B116" s="517" t="str">
        <f>'3 Мероприятия (результаты)'!B56</f>
        <v xml:space="preserve">Результат "Предоставлены микропроцессорная пластиковая карта «Социальная транспортная карта» </v>
      </c>
      <c r="C116" s="523"/>
      <c r="D116" s="524"/>
      <c r="E116" s="528" t="s">
        <v>388</v>
      </c>
    </row>
    <row r="117" spans="1:5" x14ac:dyDescent="0.25">
      <c r="A117" s="64" t="s">
        <v>389</v>
      </c>
      <c r="B117" s="353" t="s">
        <v>770</v>
      </c>
      <c r="C117" s="516"/>
      <c r="D117" s="141" t="s">
        <v>390</v>
      </c>
      <c r="E117" s="528"/>
    </row>
    <row r="118" spans="1:5" ht="15.75" customHeight="1" x14ac:dyDescent="0.25">
      <c r="A118" s="84" t="s">
        <v>391</v>
      </c>
      <c r="B118" s="535" t="str">
        <f>'3 Мероприятия (результаты)'!B57</f>
        <v>Результат "Обеспечены жильем отдельные категории граждан</v>
      </c>
      <c r="C118" s="536"/>
      <c r="D118" s="537"/>
      <c r="E118" s="528" t="s">
        <v>392</v>
      </c>
    </row>
    <row r="119" spans="1:5" ht="81.75" customHeight="1" x14ac:dyDescent="0.25">
      <c r="A119" s="64" t="s">
        <v>393</v>
      </c>
      <c r="B119" s="353" t="s">
        <v>394</v>
      </c>
      <c r="C119" s="516"/>
      <c r="D119" s="120">
        <v>45291</v>
      </c>
      <c r="E119" s="528"/>
    </row>
    <row r="120" spans="1:5" ht="111" customHeight="1" x14ac:dyDescent="0.25">
      <c r="A120" s="64" t="s">
        <v>395</v>
      </c>
      <c r="B120" s="353" t="s">
        <v>699</v>
      </c>
      <c r="C120" s="516"/>
      <c r="D120" s="144" t="s">
        <v>396</v>
      </c>
      <c r="E120" s="528"/>
    </row>
    <row r="121" spans="1:5" ht="149.25" customHeight="1" x14ac:dyDescent="0.25">
      <c r="A121" s="84" t="s">
        <v>397</v>
      </c>
      <c r="B121" s="517" t="str">
        <f>'3 Мероприятия (результаты)'!B63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1" s="523"/>
      <c r="D121" s="524"/>
      <c r="E121" s="140" t="s">
        <v>1096</v>
      </c>
    </row>
    <row r="122" spans="1:5" ht="48.75" customHeight="1" x14ac:dyDescent="0.25">
      <c r="A122" s="64" t="s">
        <v>398</v>
      </c>
      <c r="B122" s="353" t="s">
        <v>771</v>
      </c>
      <c r="C122" s="516"/>
      <c r="D122" s="120">
        <v>45138</v>
      </c>
      <c r="E122" s="140" t="s">
        <v>399</v>
      </c>
    </row>
    <row r="123" spans="1:5" ht="47.25" x14ac:dyDescent="0.25">
      <c r="A123" s="84" t="s">
        <v>400</v>
      </c>
      <c r="B123" s="517" t="str">
        <f>'3 Мероприятия (результаты)'!B64</f>
        <v>Результат "Объем просроченной кредиторской задолженности по выплате пособий, компенсаций и социальных выплат"</v>
      </c>
      <c r="C123" s="523"/>
      <c r="D123" s="524"/>
      <c r="E123" s="140" t="s">
        <v>401</v>
      </c>
    </row>
    <row r="124" spans="1:5" ht="50.25" customHeight="1" x14ac:dyDescent="0.25">
      <c r="A124" s="64" t="s">
        <v>402</v>
      </c>
      <c r="B124" s="353" t="s">
        <v>772</v>
      </c>
      <c r="C124" s="516"/>
      <c r="D124" s="144" t="s">
        <v>403</v>
      </c>
      <c r="E124" s="140" t="s">
        <v>281</v>
      </c>
    </row>
    <row r="125" spans="1:5" ht="53.25" customHeight="1" x14ac:dyDescent="0.25">
      <c r="A125" s="84" t="s">
        <v>404</v>
      </c>
      <c r="B125" s="535" t="str">
        <f>'3 Мероприятия (результаты)'!B65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125" s="536"/>
      <c r="D125" s="537"/>
      <c r="E125" s="528" t="s">
        <v>388</v>
      </c>
    </row>
    <row r="126" spans="1:5" ht="16.5" customHeight="1" x14ac:dyDescent="0.25">
      <c r="A126" s="64" t="s">
        <v>405</v>
      </c>
      <c r="B126" s="353" t="s">
        <v>406</v>
      </c>
      <c r="C126" s="516"/>
      <c r="D126" s="120">
        <v>45275</v>
      </c>
      <c r="E126" s="528"/>
    </row>
    <row r="127" spans="1:5" ht="33.75" customHeight="1" x14ac:dyDescent="0.25">
      <c r="A127" s="64" t="s">
        <v>407</v>
      </c>
      <c r="B127" s="353" t="s">
        <v>408</v>
      </c>
      <c r="C127" s="516"/>
      <c r="D127" s="120">
        <v>45291</v>
      </c>
      <c r="E127" s="528"/>
    </row>
    <row r="128" spans="1:5" ht="42" customHeight="1" x14ac:dyDescent="0.25">
      <c r="A128" s="84" t="s">
        <v>409</v>
      </c>
      <c r="B128" s="517" t="str">
        <f>'3 Мероприятия (результаты)'!B66</f>
        <v>Результат "Обеспечены автономными пожарными извещателями отдельные категории граждан"</v>
      </c>
      <c r="C128" s="523"/>
      <c r="D128" s="524"/>
      <c r="E128" s="528" t="s">
        <v>410</v>
      </c>
    </row>
    <row r="129" spans="1:5" ht="32.25" customHeight="1" x14ac:dyDescent="0.25">
      <c r="A129" s="64" t="s">
        <v>411</v>
      </c>
      <c r="B129" s="353" t="s">
        <v>773</v>
      </c>
      <c r="C129" s="516"/>
      <c r="D129" s="120">
        <v>45291</v>
      </c>
      <c r="E129" s="528"/>
    </row>
    <row r="130" spans="1:5" ht="96.75" customHeight="1" x14ac:dyDescent="0.25">
      <c r="A130" s="311" t="s">
        <v>1124</v>
      </c>
      <c r="B130" s="562" t="str">
        <f>'3 Мероприятия (результаты)'!B67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Федерации,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130" s="563"/>
      <c r="D130" s="564"/>
      <c r="E130" s="565" t="s">
        <v>281</v>
      </c>
    </row>
    <row r="131" spans="1:5" ht="32.25" customHeight="1" x14ac:dyDescent="0.25">
      <c r="A131" s="312" t="s">
        <v>1125</v>
      </c>
      <c r="B131" s="568" t="s">
        <v>331</v>
      </c>
      <c r="C131" s="569"/>
      <c r="D131" s="313" t="s">
        <v>336</v>
      </c>
      <c r="E131" s="566"/>
    </row>
    <row r="132" spans="1:5" ht="32.25" customHeight="1" x14ac:dyDescent="0.25">
      <c r="A132" s="312" t="s">
        <v>1126</v>
      </c>
      <c r="B132" s="568" t="s">
        <v>332</v>
      </c>
      <c r="C132" s="569"/>
      <c r="D132" s="313" t="s">
        <v>333</v>
      </c>
      <c r="E132" s="567"/>
    </row>
    <row r="133" spans="1:5" ht="82.5" customHeight="1" x14ac:dyDescent="0.25">
      <c r="A133" s="311" t="s">
        <v>1127</v>
      </c>
      <c r="B133" s="562" t="str">
        <f>'3 Мероприятия (результаты)'!B68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133" s="563"/>
      <c r="D133" s="564"/>
      <c r="E133" s="570" t="s">
        <v>392</v>
      </c>
    </row>
    <row r="134" spans="1:5" ht="80.25" customHeight="1" x14ac:dyDescent="0.25">
      <c r="A134" s="312" t="s">
        <v>1128</v>
      </c>
      <c r="B134" s="573" t="s">
        <v>1135</v>
      </c>
      <c r="C134" s="574"/>
      <c r="D134" s="314">
        <v>45291</v>
      </c>
      <c r="E134" s="571"/>
    </row>
    <row r="135" spans="1:5" ht="69" customHeight="1" x14ac:dyDescent="0.25">
      <c r="A135" s="312" t="s">
        <v>1129</v>
      </c>
      <c r="B135" s="573" t="s">
        <v>1138</v>
      </c>
      <c r="C135" s="574"/>
      <c r="D135" s="314">
        <v>45291</v>
      </c>
      <c r="E135" s="571"/>
    </row>
    <row r="136" spans="1:5" ht="82.5" customHeight="1" x14ac:dyDescent="0.25">
      <c r="A136" s="312" t="s">
        <v>1136</v>
      </c>
      <c r="B136" s="573" t="s">
        <v>1137</v>
      </c>
      <c r="C136" s="574"/>
      <c r="D136" s="314">
        <v>45291</v>
      </c>
      <c r="E136" s="572"/>
    </row>
    <row r="137" spans="1:5" ht="81.75" customHeight="1" x14ac:dyDescent="0.25">
      <c r="A137" s="311" t="s">
        <v>1130</v>
      </c>
      <c r="B137" s="562" t="str">
        <f>'3 Мероприятия (результаты)'!B69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137" s="563"/>
      <c r="D137" s="564"/>
      <c r="E137" s="565" t="s">
        <v>281</v>
      </c>
    </row>
    <row r="138" spans="1:5" ht="96" customHeight="1" x14ac:dyDescent="0.25">
      <c r="A138" s="312" t="s">
        <v>1131</v>
      </c>
      <c r="B138" s="573" t="s">
        <v>1142</v>
      </c>
      <c r="C138" s="574"/>
      <c r="D138" s="314" t="s">
        <v>1141</v>
      </c>
      <c r="E138" s="566"/>
    </row>
    <row r="139" spans="1:5" ht="35.25" customHeight="1" x14ac:dyDescent="0.25">
      <c r="A139" s="84">
        <v>4</v>
      </c>
      <c r="B139" s="517" t="s">
        <v>251</v>
      </c>
      <c r="C139" s="518"/>
      <c r="D139" s="519"/>
      <c r="E139" s="145" t="str">
        <f>E68</f>
        <v>Сладкова Елена Анатольевна – министр социального развития Оренбургской области</v>
      </c>
    </row>
    <row r="140" spans="1:5" x14ac:dyDescent="0.25">
      <c r="A140" s="64">
        <v>4.0999999999999996</v>
      </c>
      <c r="B140" s="517" t="s">
        <v>412</v>
      </c>
      <c r="C140" s="518"/>
      <c r="D140" s="518"/>
      <c r="E140" s="519"/>
    </row>
    <row r="141" spans="1:5" ht="178.5" customHeight="1" x14ac:dyDescent="0.25">
      <c r="A141" s="64" t="s">
        <v>413</v>
      </c>
      <c r="B141" s="517" t="str">
        <f>'3 Мероприятия (результаты)'!B72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41" s="524"/>
      <c r="D141" s="120">
        <v>45291</v>
      </c>
      <c r="E141" s="140" t="s">
        <v>652</v>
      </c>
    </row>
    <row r="142" spans="1:5" ht="47.25" x14ac:dyDescent="0.25">
      <c r="A142" s="64" t="s">
        <v>415</v>
      </c>
      <c r="B142" s="353" t="s">
        <v>774</v>
      </c>
      <c r="C142" s="355"/>
      <c r="D142" s="141" t="s">
        <v>416</v>
      </c>
      <c r="E142" s="528" t="s">
        <v>414</v>
      </c>
    </row>
    <row r="143" spans="1:5" ht="33" customHeight="1" x14ac:dyDescent="0.25">
      <c r="A143" s="64" t="s">
        <v>417</v>
      </c>
      <c r="B143" s="353" t="s">
        <v>775</v>
      </c>
      <c r="C143" s="355"/>
      <c r="D143" s="141" t="s">
        <v>418</v>
      </c>
      <c r="E143" s="528"/>
    </row>
    <row r="144" spans="1:5" ht="53.25" customHeight="1" x14ac:dyDescent="0.25">
      <c r="A144" s="84" t="s">
        <v>419</v>
      </c>
      <c r="B144" s="517" t="str">
        <f>'3 Мероприятия (результаты)'!B73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44" s="523"/>
      <c r="D144" s="524"/>
      <c r="E144" s="528" t="s">
        <v>414</v>
      </c>
    </row>
    <row r="145" spans="1:5" ht="33" customHeight="1" x14ac:dyDescent="0.25">
      <c r="A145" s="64" t="s">
        <v>420</v>
      </c>
      <c r="B145" s="353" t="s">
        <v>776</v>
      </c>
      <c r="C145" s="355"/>
      <c r="D145" s="141" t="s">
        <v>403</v>
      </c>
      <c r="E145" s="528"/>
    </row>
    <row r="146" spans="1:5" ht="15.75" customHeight="1" x14ac:dyDescent="0.25">
      <c r="A146" s="84" t="s">
        <v>421</v>
      </c>
      <c r="B146" s="517" t="str">
        <f>'3 Мероприятия (результаты)'!B74</f>
        <v>Результат "Оказана бесплатная юридическая помощь отдельным категориям граждан"</v>
      </c>
      <c r="C146" s="523"/>
      <c r="D146" s="524"/>
      <c r="E146" s="528" t="s">
        <v>424</v>
      </c>
    </row>
    <row r="147" spans="1:5" ht="34.5" customHeight="1" x14ac:dyDescent="0.25">
      <c r="A147" s="64" t="s">
        <v>422</v>
      </c>
      <c r="B147" s="353" t="s">
        <v>777</v>
      </c>
      <c r="C147" s="355"/>
      <c r="D147" s="141" t="s">
        <v>403</v>
      </c>
      <c r="E147" s="528"/>
    </row>
    <row r="148" spans="1:5" ht="34.5" customHeight="1" x14ac:dyDescent="0.25">
      <c r="A148" s="84" t="s">
        <v>423</v>
      </c>
      <c r="B148" s="517" t="str">
        <f>'3 Мероприятия (результаты)'!B75</f>
        <v>Результат "Соотношение средней заработной платы социальных работников со средней заработной платой в Оренбургской области"</v>
      </c>
      <c r="C148" s="523"/>
      <c r="D148" s="524"/>
      <c r="E148" s="528" t="s">
        <v>627</v>
      </c>
    </row>
    <row r="149" spans="1:5" ht="79.5" customHeight="1" x14ac:dyDescent="0.25">
      <c r="A149" s="64" t="s">
        <v>425</v>
      </c>
      <c r="B149" s="552" t="s">
        <v>611</v>
      </c>
      <c r="C149" s="516"/>
      <c r="D149" s="141" t="s">
        <v>403</v>
      </c>
      <c r="E149" s="528"/>
    </row>
    <row r="150" spans="1:5" ht="48" customHeight="1" x14ac:dyDescent="0.25">
      <c r="A150" s="64" t="s">
        <v>609</v>
      </c>
      <c r="B150" s="353" t="s">
        <v>428</v>
      </c>
      <c r="C150" s="355"/>
      <c r="D150" s="141" t="s">
        <v>418</v>
      </c>
      <c r="E150" s="528"/>
    </row>
    <row r="151" spans="1:5" ht="33.75" customHeight="1" x14ac:dyDescent="0.25">
      <c r="A151" s="84" t="s">
        <v>426</v>
      </c>
      <c r="B151" s="517" t="str">
        <f>'3 Мероприятия (результаты)'!B76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51" s="523"/>
      <c r="D151" s="524"/>
      <c r="E151" s="528" t="s">
        <v>446</v>
      </c>
    </row>
    <row r="152" spans="1:5" ht="33" customHeight="1" x14ac:dyDescent="0.25">
      <c r="A152" s="64" t="s">
        <v>427</v>
      </c>
      <c r="B152" s="553" t="s">
        <v>612</v>
      </c>
      <c r="C152" s="553"/>
      <c r="D152" s="146" t="s">
        <v>613</v>
      </c>
      <c r="E152" s="528"/>
    </row>
    <row r="153" spans="1:5" ht="63.75" customHeight="1" x14ac:dyDescent="0.25">
      <c r="A153" s="84" t="s">
        <v>429</v>
      </c>
      <c r="B153" s="517" t="str">
        <f>'3 Мероприятия (результаты)'!B77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53" s="523"/>
      <c r="D153" s="524"/>
      <c r="E153" s="550" t="s">
        <v>432</v>
      </c>
    </row>
    <row r="154" spans="1:5" ht="31.5" customHeight="1" x14ac:dyDescent="0.25">
      <c r="A154" s="64" t="s">
        <v>430</v>
      </c>
      <c r="B154" s="353" t="s">
        <v>778</v>
      </c>
      <c r="C154" s="355"/>
      <c r="D154" s="144" t="s">
        <v>431</v>
      </c>
      <c r="E154" s="551"/>
    </row>
    <row r="155" spans="1:5" ht="39.75" customHeight="1" x14ac:dyDescent="0.25">
      <c r="A155" s="218" t="s">
        <v>433</v>
      </c>
      <c r="B155" s="559" t="str">
        <f>'3 Мероприятия (результаты)'!B78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55" s="560"/>
      <c r="D155" s="561"/>
      <c r="E155" s="556" t="s">
        <v>627</v>
      </c>
    </row>
    <row r="156" spans="1:5" ht="69" customHeight="1" x14ac:dyDescent="0.25">
      <c r="A156" s="112" t="s">
        <v>434</v>
      </c>
      <c r="B156" s="554" t="s">
        <v>673</v>
      </c>
      <c r="C156" s="555"/>
      <c r="D156" s="113">
        <v>45291</v>
      </c>
      <c r="E156" s="557"/>
    </row>
    <row r="157" spans="1:5" ht="96" customHeight="1" x14ac:dyDescent="0.25">
      <c r="A157" s="112" t="s">
        <v>672</v>
      </c>
      <c r="B157" s="554" t="s">
        <v>674</v>
      </c>
      <c r="C157" s="555"/>
      <c r="D157" s="113">
        <v>45291</v>
      </c>
      <c r="E157" s="558"/>
    </row>
    <row r="158" spans="1:5" ht="33" customHeight="1" x14ac:dyDescent="0.25">
      <c r="A158" s="84" t="s">
        <v>614</v>
      </c>
      <c r="B158" s="517" t="str">
        <f>'3 Мероприятия (результаты)'!B79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58" s="523"/>
      <c r="D158" s="524"/>
      <c r="E158" s="550" t="s">
        <v>616</v>
      </c>
    </row>
    <row r="159" spans="1:5" ht="38.25" customHeight="1" x14ac:dyDescent="0.25">
      <c r="A159" s="64" t="s">
        <v>615</v>
      </c>
      <c r="B159" s="353" t="s">
        <v>779</v>
      </c>
      <c r="C159" s="355"/>
      <c r="D159" s="120">
        <v>45291</v>
      </c>
      <c r="E159" s="551"/>
    </row>
    <row r="160" spans="1:5" ht="36" customHeight="1" x14ac:dyDescent="0.25">
      <c r="A160" s="84" t="s">
        <v>610</v>
      </c>
      <c r="B160" s="535" t="s">
        <v>216</v>
      </c>
      <c r="C160" s="536"/>
      <c r="D160" s="537"/>
      <c r="E160" s="145" t="str">
        <f>E139</f>
        <v>Сладкова Елена Анатольевна – министр социального развития Оренбургской области</v>
      </c>
    </row>
    <row r="161" spans="1:5" ht="15.75" customHeight="1" x14ac:dyDescent="0.25">
      <c r="A161" s="64" t="s">
        <v>38</v>
      </c>
      <c r="B161" s="535" t="s">
        <v>435</v>
      </c>
      <c r="C161" s="536"/>
      <c r="D161" s="536"/>
      <c r="E161" s="537"/>
    </row>
    <row r="162" spans="1:5" ht="53.25" customHeight="1" x14ac:dyDescent="0.25">
      <c r="A162" s="84" t="s">
        <v>436</v>
      </c>
      <c r="B162" s="517" t="str">
        <f>'3 Мероприятия (результаты)'!B82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62" s="523"/>
      <c r="D162" s="524"/>
      <c r="E162" s="528" t="s">
        <v>281</v>
      </c>
    </row>
    <row r="163" spans="1:5" ht="78.75" x14ac:dyDescent="0.25">
      <c r="A163" s="64" t="s">
        <v>437</v>
      </c>
      <c r="B163" s="353" t="s">
        <v>780</v>
      </c>
      <c r="C163" s="516"/>
      <c r="D163" s="140" t="s">
        <v>336</v>
      </c>
      <c r="E163" s="528"/>
    </row>
    <row r="164" spans="1:5" ht="63" x14ac:dyDescent="0.25">
      <c r="A164" s="64" t="s">
        <v>438</v>
      </c>
      <c r="B164" s="353" t="s">
        <v>781</v>
      </c>
      <c r="C164" s="516"/>
      <c r="D164" s="140" t="s">
        <v>333</v>
      </c>
      <c r="E164" s="528"/>
    </row>
    <row r="165" spans="1:5" ht="54.75" customHeight="1" x14ac:dyDescent="0.25">
      <c r="A165" s="84" t="s">
        <v>439</v>
      </c>
      <c r="B165" s="517" t="str">
        <f>'3 Мероприятия (результаты)'!B83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65" s="523"/>
      <c r="D165" s="524"/>
      <c r="E165" s="528" t="s">
        <v>281</v>
      </c>
    </row>
    <row r="166" spans="1:5" ht="78.75" x14ac:dyDescent="0.25">
      <c r="A166" s="64" t="s">
        <v>440</v>
      </c>
      <c r="B166" s="353" t="s">
        <v>780</v>
      </c>
      <c r="C166" s="516"/>
      <c r="D166" s="141" t="s">
        <v>336</v>
      </c>
      <c r="E166" s="528"/>
    </row>
    <row r="167" spans="1:5" ht="63" x14ac:dyDescent="0.25">
      <c r="A167" s="64" t="s">
        <v>441</v>
      </c>
      <c r="B167" s="353" t="s">
        <v>781</v>
      </c>
      <c r="C167" s="516"/>
      <c r="D167" s="141" t="s">
        <v>333</v>
      </c>
      <c r="E167" s="528"/>
    </row>
    <row r="168" spans="1:5" ht="39" customHeight="1" x14ac:dyDescent="0.25">
      <c r="A168" s="84" t="s">
        <v>442</v>
      </c>
      <c r="B168" s="517" t="str">
        <f>'3 Мероприятия (результаты)'!B84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68" s="523"/>
      <c r="D168" s="524"/>
      <c r="E168" s="528" t="s">
        <v>281</v>
      </c>
    </row>
    <row r="169" spans="1:5" ht="78.75" x14ac:dyDescent="0.25">
      <c r="A169" s="64" t="s">
        <v>443</v>
      </c>
      <c r="B169" s="353" t="s">
        <v>780</v>
      </c>
      <c r="C169" s="516"/>
      <c r="D169" s="141" t="s">
        <v>336</v>
      </c>
      <c r="E169" s="528"/>
    </row>
    <row r="170" spans="1:5" ht="63" x14ac:dyDescent="0.25">
      <c r="A170" s="64" t="s">
        <v>444</v>
      </c>
      <c r="B170" s="353" t="s">
        <v>781</v>
      </c>
      <c r="C170" s="516"/>
      <c r="D170" s="141" t="s">
        <v>333</v>
      </c>
      <c r="E170" s="528"/>
    </row>
    <row r="171" spans="1:5" ht="128.25" customHeight="1" x14ac:dyDescent="0.25">
      <c r="A171" s="84" t="s">
        <v>445</v>
      </c>
      <c r="B171" s="517" t="str">
        <f>'3 Мероприятия (результаты)'!B85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71" s="523"/>
      <c r="D171" s="524"/>
      <c r="E171" s="140" t="s">
        <v>697</v>
      </c>
    </row>
    <row r="172" spans="1:5" ht="78.75" x14ac:dyDescent="0.25">
      <c r="A172" s="64" t="s">
        <v>447</v>
      </c>
      <c r="B172" s="353" t="s">
        <v>780</v>
      </c>
      <c r="C172" s="516"/>
      <c r="D172" s="141" t="s">
        <v>336</v>
      </c>
      <c r="E172" s="528" t="s">
        <v>281</v>
      </c>
    </row>
    <row r="173" spans="1:5" ht="63" x14ac:dyDescent="0.25">
      <c r="A173" s="64" t="s">
        <v>448</v>
      </c>
      <c r="B173" s="353" t="s">
        <v>781</v>
      </c>
      <c r="C173" s="516"/>
      <c r="D173" s="141" t="s">
        <v>333</v>
      </c>
      <c r="E173" s="528"/>
    </row>
    <row r="174" spans="1:5" ht="33.75" customHeight="1" x14ac:dyDescent="0.25">
      <c r="A174" s="84" t="s">
        <v>449</v>
      </c>
      <c r="B174" s="517" t="str">
        <f>'3 Мероприятия (результаты)'!B86</f>
        <v>Результат "Количество многодетных семей, получивших социальные выплаты на приобретение или строительство жилья"</v>
      </c>
      <c r="C174" s="523"/>
      <c r="D174" s="524"/>
      <c r="E174" s="528" t="s">
        <v>392</v>
      </c>
    </row>
    <row r="175" spans="1:5" ht="46.5" customHeight="1" x14ac:dyDescent="0.25">
      <c r="A175" s="64" t="s">
        <v>450</v>
      </c>
      <c r="B175" s="533" t="s">
        <v>782</v>
      </c>
      <c r="C175" s="534"/>
      <c r="D175" s="120">
        <v>45291</v>
      </c>
      <c r="E175" s="528"/>
    </row>
    <row r="176" spans="1:5" ht="33" customHeight="1" x14ac:dyDescent="0.25">
      <c r="A176" s="84" t="s">
        <v>451</v>
      </c>
      <c r="B176" s="517" t="str">
        <f>'3 Мероприятия (результаты)'!B87</f>
        <v>Результат "Численность детей, охваченных организованными формами отдыха и (или) оздоровления в организациях отдыха детей  и их оздоровления"</v>
      </c>
      <c r="C176" s="523"/>
      <c r="D176" s="524"/>
      <c r="E176" s="528" t="s">
        <v>452</v>
      </c>
    </row>
    <row r="177" spans="1:5" ht="33.75" customHeight="1" x14ac:dyDescent="0.25">
      <c r="A177" s="64" t="s">
        <v>453</v>
      </c>
      <c r="B177" s="353" t="s">
        <v>633</v>
      </c>
      <c r="C177" s="516"/>
      <c r="D177" s="120">
        <v>45291</v>
      </c>
      <c r="E177" s="528"/>
    </row>
    <row r="178" spans="1:5" ht="33.75" customHeight="1" x14ac:dyDescent="0.25">
      <c r="A178" s="84" t="s">
        <v>454</v>
      </c>
      <c r="B178" s="517" t="str">
        <f>'3 Мероприятия (результаты)'!B88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78" s="523"/>
      <c r="D178" s="524"/>
      <c r="E178" s="528" t="s">
        <v>452</v>
      </c>
    </row>
    <row r="179" spans="1:5" ht="33.75" customHeight="1" x14ac:dyDescent="0.25">
      <c r="A179" s="64" t="s">
        <v>455</v>
      </c>
      <c r="B179" s="533" t="s">
        <v>783</v>
      </c>
      <c r="C179" s="534"/>
      <c r="D179" s="120">
        <v>45291</v>
      </c>
      <c r="E179" s="528"/>
    </row>
    <row r="180" spans="1:5" ht="51.75" customHeight="1" x14ac:dyDescent="0.25">
      <c r="A180" s="64" t="s">
        <v>632</v>
      </c>
      <c r="B180" s="533" t="s">
        <v>784</v>
      </c>
      <c r="C180" s="534"/>
      <c r="D180" s="144" t="s">
        <v>456</v>
      </c>
      <c r="E180" s="528"/>
    </row>
    <row r="181" spans="1:5" ht="52.5" customHeight="1" x14ac:dyDescent="0.25">
      <c r="A181" s="84" t="s">
        <v>457</v>
      </c>
      <c r="B181" s="517" t="str">
        <f>'3 Мероприятия (результаты)'!B89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81" s="523"/>
      <c r="D181" s="524"/>
      <c r="E181" s="528" t="s">
        <v>452</v>
      </c>
    </row>
    <row r="182" spans="1:5" ht="55.5" customHeight="1" x14ac:dyDescent="0.25">
      <c r="A182" s="64" t="s">
        <v>458</v>
      </c>
      <c r="B182" s="533" t="s">
        <v>784</v>
      </c>
      <c r="C182" s="534"/>
      <c r="D182" s="144" t="s">
        <v>456</v>
      </c>
      <c r="E182" s="528"/>
    </row>
    <row r="183" spans="1:5" ht="37.5" customHeight="1" x14ac:dyDescent="0.25">
      <c r="A183" s="84" t="s">
        <v>459</v>
      </c>
      <c r="B183" s="517" t="str">
        <f>'3 Мероприятия (результаты)'!B90</f>
        <v>Результат "Количество модернизированных объектов инфраструктуры, предназначенных для отдыха детей и их оздоровления"</v>
      </c>
      <c r="C183" s="523"/>
      <c r="D183" s="524"/>
      <c r="E183" s="550" t="s">
        <v>849</v>
      </c>
    </row>
    <row r="184" spans="1:5" ht="75" customHeight="1" x14ac:dyDescent="0.25">
      <c r="A184" s="64" t="s">
        <v>460</v>
      </c>
      <c r="B184" s="353" t="s">
        <v>785</v>
      </c>
      <c r="C184" s="355"/>
      <c r="D184" s="144" t="s">
        <v>456</v>
      </c>
      <c r="E184" s="551"/>
    </row>
    <row r="185" spans="1:5" ht="48.75" customHeight="1" x14ac:dyDescent="0.25">
      <c r="A185" s="84" t="s">
        <v>461</v>
      </c>
      <c r="B185" s="517" t="str">
        <f>'3 Мероприятия (результаты)'!B92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85" s="523"/>
      <c r="D185" s="524"/>
      <c r="E185" s="140" t="s">
        <v>1096</v>
      </c>
    </row>
    <row r="186" spans="1:5" ht="47.25" x14ac:dyDescent="0.25">
      <c r="A186" s="64" t="s">
        <v>462</v>
      </c>
      <c r="B186" s="353" t="s">
        <v>786</v>
      </c>
      <c r="C186" s="516"/>
      <c r="D186" s="120">
        <v>45138</v>
      </c>
      <c r="E186" s="140" t="s">
        <v>399</v>
      </c>
    </row>
    <row r="187" spans="1:5" ht="90" customHeight="1" x14ac:dyDescent="0.25">
      <c r="A187" s="84" t="s">
        <v>463</v>
      </c>
      <c r="B187" s="517" t="str">
        <f>'3 Мероприятия (результаты)'!B93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87" s="523"/>
      <c r="D187" s="524"/>
      <c r="E187" s="528" t="s">
        <v>392</v>
      </c>
    </row>
    <row r="188" spans="1:5" ht="130.5" customHeight="1" x14ac:dyDescent="0.25">
      <c r="A188" s="64" t="s">
        <v>464</v>
      </c>
      <c r="B188" s="353" t="s">
        <v>787</v>
      </c>
      <c r="C188" s="516"/>
      <c r="D188" s="141" t="s">
        <v>396</v>
      </c>
      <c r="E188" s="528"/>
    </row>
    <row r="189" spans="1:5" ht="47.25" x14ac:dyDescent="0.25">
      <c r="A189" s="84" t="s">
        <v>465</v>
      </c>
      <c r="B189" s="517" t="str">
        <f>'3 Мероприятия (результаты)'!B97</f>
        <v>Результат "Обеспечено участие граждан в социально значимых мероприятиях, направленных на укрепление института семьи"</v>
      </c>
      <c r="C189" s="523"/>
      <c r="D189" s="524"/>
      <c r="E189" s="140" t="s">
        <v>466</v>
      </c>
    </row>
    <row r="190" spans="1:5" ht="37.5" customHeight="1" x14ac:dyDescent="0.25">
      <c r="A190" s="64" t="s">
        <v>467</v>
      </c>
      <c r="B190" s="353" t="s">
        <v>932</v>
      </c>
      <c r="C190" s="516"/>
      <c r="D190" s="141" t="s">
        <v>468</v>
      </c>
      <c r="E190" s="528" t="s">
        <v>446</v>
      </c>
    </row>
    <row r="191" spans="1:5" ht="32.25" customHeight="1" x14ac:dyDescent="0.25">
      <c r="A191" s="64" t="s">
        <v>469</v>
      </c>
      <c r="B191" s="353" t="s">
        <v>470</v>
      </c>
      <c r="C191" s="516"/>
      <c r="D191" s="141" t="s">
        <v>471</v>
      </c>
      <c r="E191" s="528"/>
    </row>
    <row r="192" spans="1:5" ht="38.25" customHeight="1" x14ac:dyDescent="0.25">
      <c r="A192" s="64" t="s">
        <v>472</v>
      </c>
      <c r="B192" s="353" t="s">
        <v>473</v>
      </c>
      <c r="C192" s="516"/>
      <c r="D192" s="141" t="s">
        <v>474</v>
      </c>
      <c r="E192" s="140" t="s">
        <v>475</v>
      </c>
    </row>
    <row r="193" spans="1:5" ht="31.5" x14ac:dyDescent="0.25">
      <c r="A193" s="64" t="s">
        <v>476</v>
      </c>
      <c r="B193" s="353" t="s">
        <v>477</v>
      </c>
      <c r="C193" s="516"/>
      <c r="D193" s="147">
        <v>45288</v>
      </c>
      <c r="E193" s="140" t="s">
        <v>446</v>
      </c>
    </row>
    <row r="194" spans="1:5" ht="36.75" customHeight="1" x14ac:dyDescent="0.25">
      <c r="A194" s="84" t="s">
        <v>478</v>
      </c>
      <c r="B194" s="517" t="str">
        <f>'3 Мероприятия (результаты)'!B104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94" s="523"/>
      <c r="D194" s="524"/>
      <c r="E194" s="528" t="s">
        <v>446</v>
      </c>
    </row>
    <row r="195" spans="1:5" ht="30.75" customHeight="1" x14ac:dyDescent="0.25">
      <c r="A195" s="64" t="s">
        <v>479</v>
      </c>
      <c r="B195" s="353" t="s">
        <v>788</v>
      </c>
      <c r="C195" s="516"/>
      <c r="D195" s="141" t="s">
        <v>418</v>
      </c>
      <c r="E195" s="528"/>
    </row>
    <row r="196" spans="1:5" ht="67.5" customHeight="1" x14ac:dyDescent="0.25">
      <c r="A196" s="64" t="s">
        <v>480</v>
      </c>
      <c r="B196" s="353" t="s">
        <v>933</v>
      </c>
      <c r="C196" s="516"/>
      <c r="D196" s="141" t="s">
        <v>418</v>
      </c>
      <c r="E196" s="528"/>
    </row>
    <row r="197" spans="1:5" ht="46.5" customHeight="1" x14ac:dyDescent="0.25">
      <c r="A197" s="64" t="s">
        <v>481</v>
      </c>
      <c r="B197" s="353" t="s">
        <v>934</v>
      </c>
      <c r="C197" s="516"/>
      <c r="D197" s="141" t="s">
        <v>403</v>
      </c>
      <c r="E197" s="528"/>
    </row>
    <row r="198" spans="1:5" ht="39.75" customHeight="1" x14ac:dyDescent="0.25">
      <c r="A198" s="64" t="s">
        <v>482</v>
      </c>
      <c r="B198" s="353" t="s">
        <v>935</v>
      </c>
      <c r="C198" s="516"/>
      <c r="D198" s="141" t="s">
        <v>403</v>
      </c>
      <c r="E198" s="528"/>
    </row>
    <row r="199" spans="1:5" s="65" customFormat="1" ht="36.75" customHeight="1" x14ac:dyDescent="0.25">
      <c r="A199" s="84">
        <v>6</v>
      </c>
      <c r="B199" s="517" t="s">
        <v>252</v>
      </c>
      <c r="C199" s="518"/>
      <c r="D199" s="519"/>
      <c r="E199" s="145" t="s">
        <v>279</v>
      </c>
    </row>
    <row r="200" spans="1:5" ht="15.75" customHeight="1" x14ac:dyDescent="0.25">
      <c r="A200" s="64" t="s">
        <v>41</v>
      </c>
      <c r="B200" s="517" t="s">
        <v>789</v>
      </c>
      <c r="C200" s="518"/>
      <c r="D200" s="518"/>
      <c r="E200" s="519"/>
    </row>
    <row r="201" spans="1:5" ht="39" customHeight="1" x14ac:dyDescent="0.25">
      <c r="A201" s="84" t="s">
        <v>483</v>
      </c>
      <c r="B201" s="517" t="str">
        <f>'3 Мероприятия (результаты)'!B107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201" s="523"/>
      <c r="D201" s="524"/>
      <c r="E201" s="528" t="s">
        <v>414</v>
      </c>
    </row>
    <row r="202" spans="1:5" ht="68.25" customHeight="1" x14ac:dyDescent="0.25">
      <c r="A202" s="64" t="s">
        <v>484</v>
      </c>
      <c r="B202" s="353" t="s">
        <v>790</v>
      </c>
      <c r="C202" s="516"/>
      <c r="D202" s="144" t="s">
        <v>431</v>
      </c>
      <c r="E202" s="528"/>
    </row>
    <row r="203" spans="1:5" ht="82.5" customHeight="1" x14ac:dyDescent="0.25">
      <c r="A203" s="64" t="s">
        <v>485</v>
      </c>
      <c r="B203" s="353" t="s">
        <v>791</v>
      </c>
      <c r="C203" s="516"/>
      <c r="D203" s="140" t="s">
        <v>486</v>
      </c>
      <c r="E203" s="528"/>
    </row>
    <row r="204" spans="1:5" ht="65.25" customHeight="1" x14ac:dyDescent="0.25">
      <c r="A204" s="64" t="s">
        <v>487</v>
      </c>
      <c r="B204" s="353" t="s">
        <v>792</v>
      </c>
      <c r="C204" s="516"/>
      <c r="D204" s="144" t="s">
        <v>488</v>
      </c>
      <c r="E204" s="528"/>
    </row>
    <row r="205" spans="1:5" ht="33" customHeight="1" x14ac:dyDescent="0.25">
      <c r="A205" s="84" t="s">
        <v>489</v>
      </c>
      <c r="B205" s="517" t="str">
        <f>'3 Мероприятия (результаты)'!B108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205" s="523"/>
      <c r="D205" s="524"/>
      <c r="E205" s="528" t="s">
        <v>399</v>
      </c>
    </row>
    <row r="206" spans="1:5" ht="48" customHeight="1" x14ac:dyDescent="0.25">
      <c r="A206" s="64" t="s">
        <v>490</v>
      </c>
      <c r="B206" s="353" t="s">
        <v>793</v>
      </c>
      <c r="C206" s="516"/>
      <c r="D206" s="120">
        <v>45260</v>
      </c>
      <c r="E206" s="528"/>
    </row>
    <row r="207" spans="1:5" ht="33" customHeight="1" x14ac:dyDescent="0.25">
      <c r="A207" s="64" t="s">
        <v>491</v>
      </c>
      <c r="B207" s="353" t="s">
        <v>794</v>
      </c>
      <c r="C207" s="516"/>
      <c r="D207" s="120">
        <v>45291</v>
      </c>
      <c r="E207" s="528"/>
    </row>
    <row r="208" spans="1:5" ht="31.5" x14ac:dyDescent="0.25">
      <c r="A208" s="84">
        <v>7</v>
      </c>
      <c r="B208" s="517" t="s">
        <v>237</v>
      </c>
      <c r="C208" s="518"/>
      <c r="D208" s="519"/>
      <c r="E208" s="145" t="s">
        <v>279</v>
      </c>
    </row>
    <row r="209" spans="1:5" ht="15.75" customHeight="1" x14ac:dyDescent="0.25">
      <c r="A209" s="64" t="s">
        <v>44</v>
      </c>
      <c r="B209" s="517" t="s">
        <v>492</v>
      </c>
      <c r="C209" s="518"/>
      <c r="D209" s="518"/>
      <c r="E209" s="519"/>
    </row>
    <row r="210" spans="1:5" ht="47.25" x14ac:dyDescent="0.25">
      <c r="A210" s="84" t="s">
        <v>493</v>
      </c>
      <c r="B210" s="517" t="str">
        <f>'3 Мероприятия (результаты)'!B111</f>
        <v>Результат "Доля расходов МСР, осуществляемых с применением программно-целевых инструментов, в общем объеме расходов МСР"</v>
      </c>
      <c r="C210" s="523"/>
      <c r="D210" s="524"/>
      <c r="E210" s="140" t="s">
        <v>401</v>
      </c>
    </row>
    <row r="211" spans="1:5" ht="78.75" x14ac:dyDescent="0.25">
      <c r="A211" s="64" t="s">
        <v>494</v>
      </c>
      <c r="B211" s="531" t="s">
        <v>795</v>
      </c>
      <c r="C211" s="532"/>
      <c r="D211" s="120">
        <v>45200</v>
      </c>
      <c r="E211" s="140" t="s">
        <v>1102</v>
      </c>
    </row>
    <row r="212" spans="1:5" ht="84" customHeight="1" x14ac:dyDescent="0.25">
      <c r="A212" s="64" t="s">
        <v>495</v>
      </c>
      <c r="B212" s="531" t="s">
        <v>796</v>
      </c>
      <c r="C212" s="532"/>
      <c r="D212" s="120">
        <v>45200</v>
      </c>
      <c r="E212" s="140" t="s">
        <v>617</v>
      </c>
    </row>
    <row r="213" spans="1:5" ht="63" customHeight="1" x14ac:dyDescent="0.25">
      <c r="A213" s="84" t="s">
        <v>496</v>
      </c>
      <c r="B213" s="517" t="str">
        <f>'3 Мероприятия (результаты)'!B112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213" s="523"/>
      <c r="D213" s="524"/>
      <c r="E213" s="528" t="s">
        <v>497</v>
      </c>
    </row>
    <row r="214" spans="1:5" ht="48.75" customHeight="1" x14ac:dyDescent="0.25">
      <c r="A214" s="64" t="s">
        <v>498</v>
      </c>
      <c r="B214" s="353" t="s">
        <v>499</v>
      </c>
      <c r="C214" s="516"/>
      <c r="D214" s="144" t="s">
        <v>403</v>
      </c>
      <c r="E214" s="528"/>
    </row>
    <row r="215" spans="1:5" ht="48.75" customHeight="1" x14ac:dyDescent="0.25">
      <c r="A215" s="64" t="s">
        <v>500</v>
      </c>
      <c r="B215" s="353" t="s">
        <v>501</v>
      </c>
      <c r="C215" s="516"/>
      <c r="D215" s="120">
        <v>45291</v>
      </c>
      <c r="E215" s="528"/>
    </row>
    <row r="216" spans="1:5" ht="47.25" customHeight="1" x14ac:dyDescent="0.25">
      <c r="A216" s="84" t="s">
        <v>502</v>
      </c>
      <c r="B216" s="520" t="str">
        <f>'3 Мероприятия (результаты)'!B113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216" s="521"/>
      <c r="D216" s="522"/>
      <c r="E216" s="66" t="s">
        <v>497</v>
      </c>
    </row>
    <row r="217" spans="1:5" ht="53.25" customHeight="1" x14ac:dyDescent="0.25">
      <c r="A217" s="64" t="s">
        <v>503</v>
      </c>
      <c r="B217" s="542" t="s">
        <v>504</v>
      </c>
      <c r="C217" s="543"/>
      <c r="D217" s="86">
        <v>45245</v>
      </c>
      <c r="E217" s="380" t="s">
        <v>497</v>
      </c>
    </row>
    <row r="218" spans="1:5" ht="48.75" customHeight="1" x14ac:dyDescent="0.25">
      <c r="A218" s="64" t="s">
        <v>618</v>
      </c>
      <c r="B218" s="514" t="s">
        <v>936</v>
      </c>
      <c r="C218" s="543"/>
      <c r="D218" s="86">
        <v>45275</v>
      </c>
      <c r="E218" s="380"/>
    </row>
    <row r="219" spans="1:5" ht="42" customHeight="1" x14ac:dyDescent="0.25">
      <c r="A219" s="84" t="s">
        <v>505</v>
      </c>
      <c r="B219" s="520" t="str">
        <f>'3 Мероприятия (результаты)'!B114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219" s="521"/>
      <c r="D219" s="522"/>
      <c r="E219" s="525" t="s">
        <v>399</v>
      </c>
    </row>
    <row r="220" spans="1:5" ht="49.5" customHeight="1" x14ac:dyDescent="0.25">
      <c r="A220" s="64" t="s">
        <v>506</v>
      </c>
      <c r="B220" s="514" t="s">
        <v>507</v>
      </c>
      <c r="C220" s="543"/>
      <c r="D220" s="88">
        <v>45260</v>
      </c>
      <c r="E220" s="526"/>
    </row>
    <row r="221" spans="1:5" ht="20.25" customHeight="1" x14ac:dyDescent="0.25">
      <c r="A221" s="64" t="s">
        <v>508</v>
      </c>
      <c r="B221" s="514" t="s">
        <v>509</v>
      </c>
      <c r="C221" s="543"/>
      <c r="D221" s="88">
        <v>45291</v>
      </c>
      <c r="E221" s="527"/>
    </row>
    <row r="222" spans="1:5" ht="129.75" customHeight="1" x14ac:dyDescent="0.25">
      <c r="A222" s="84" t="s">
        <v>510</v>
      </c>
      <c r="B222" s="520" t="str">
        <f>'3 Мероприятия (результаты)'!B115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222" s="521"/>
      <c r="D222" s="522"/>
      <c r="E222" s="92" t="s">
        <v>834</v>
      </c>
    </row>
    <row r="223" spans="1:5" ht="81" customHeight="1" x14ac:dyDescent="0.25">
      <c r="A223" s="64" t="s">
        <v>511</v>
      </c>
      <c r="B223" s="600" t="s">
        <v>621</v>
      </c>
      <c r="C223" s="600"/>
      <c r="D223" s="88">
        <v>45291</v>
      </c>
      <c r="E223" s="92" t="s">
        <v>835</v>
      </c>
    </row>
    <row r="224" spans="1:5" ht="81.75" customHeight="1" x14ac:dyDescent="0.25">
      <c r="A224" s="64" t="s">
        <v>512</v>
      </c>
      <c r="B224" s="600" t="s">
        <v>622</v>
      </c>
      <c r="C224" s="600"/>
      <c r="D224" s="88">
        <v>45291</v>
      </c>
      <c r="E224" s="92" t="s">
        <v>836</v>
      </c>
    </row>
    <row r="225" spans="1:5" ht="36" customHeight="1" x14ac:dyDescent="0.25">
      <c r="A225" s="84" t="s">
        <v>513</v>
      </c>
      <c r="B225" s="520" t="str">
        <f>'3 Мероприятия (результаты)'!B116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225" s="521"/>
      <c r="D225" s="522"/>
      <c r="E225" s="380" t="s">
        <v>628</v>
      </c>
    </row>
    <row r="226" spans="1:5" ht="51.75" customHeight="1" x14ac:dyDescent="0.25">
      <c r="A226" s="64" t="s">
        <v>514</v>
      </c>
      <c r="B226" s="542" t="s">
        <v>623</v>
      </c>
      <c r="C226" s="543"/>
      <c r="D226" s="86">
        <v>45291</v>
      </c>
      <c r="E226" s="380"/>
    </row>
    <row r="227" spans="1:5" ht="115.5" customHeight="1" x14ac:dyDescent="0.25">
      <c r="A227" s="84" t="s">
        <v>515</v>
      </c>
      <c r="B227" s="520" t="str">
        <f>'3 Мероприятия (результаты)'!B117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227" s="521"/>
      <c r="D227" s="522"/>
      <c r="E227" s="66" t="s">
        <v>837</v>
      </c>
    </row>
    <row r="228" spans="1:5" ht="81" customHeight="1" x14ac:dyDescent="0.25">
      <c r="A228" s="64" t="s">
        <v>516</v>
      </c>
      <c r="B228" s="514" t="s">
        <v>602</v>
      </c>
      <c r="C228" s="543"/>
      <c r="D228" s="86">
        <v>45291</v>
      </c>
      <c r="E228" s="66" t="s">
        <v>838</v>
      </c>
    </row>
    <row r="229" spans="1:5" ht="78.75" customHeight="1" x14ac:dyDescent="0.25">
      <c r="A229" s="64" t="s">
        <v>517</v>
      </c>
      <c r="B229" s="514" t="s">
        <v>603</v>
      </c>
      <c r="C229" s="543"/>
      <c r="D229" s="86">
        <v>45291</v>
      </c>
      <c r="E229" s="66" t="s">
        <v>836</v>
      </c>
    </row>
    <row r="230" spans="1:5" ht="84" customHeight="1" x14ac:dyDescent="0.25">
      <c r="A230" s="84" t="s">
        <v>518</v>
      </c>
      <c r="B230" s="520" t="str">
        <f>'3 Мероприятия (результаты)'!B118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230" s="521"/>
      <c r="D230" s="522"/>
      <c r="E230" s="529" t="s">
        <v>628</v>
      </c>
    </row>
    <row r="231" spans="1:5" ht="51" customHeight="1" x14ac:dyDescent="0.25">
      <c r="A231" s="64" t="s">
        <v>519</v>
      </c>
      <c r="B231" s="514" t="s">
        <v>520</v>
      </c>
      <c r="C231" s="543"/>
      <c r="D231" s="86">
        <v>45291</v>
      </c>
      <c r="E231" s="530"/>
    </row>
    <row r="232" spans="1:5" ht="52.5" customHeight="1" x14ac:dyDescent="0.25">
      <c r="A232" s="84" t="s">
        <v>521</v>
      </c>
      <c r="B232" s="520" t="str">
        <f>'3 Мероприятия (результаты)'!B119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232" s="521"/>
      <c r="D232" s="522"/>
      <c r="E232" s="525" t="s">
        <v>629</v>
      </c>
    </row>
    <row r="233" spans="1:5" ht="30" customHeight="1" x14ac:dyDescent="0.25">
      <c r="A233" s="64" t="s">
        <v>522</v>
      </c>
      <c r="B233" s="542" t="s">
        <v>523</v>
      </c>
      <c r="C233" s="595"/>
      <c r="D233" s="86">
        <v>45291</v>
      </c>
      <c r="E233" s="527"/>
    </row>
    <row r="234" spans="1:5" ht="36" customHeight="1" x14ac:dyDescent="0.25">
      <c r="A234" s="84" t="s">
        <v>524</v>
      </c>
      <c r="B234" s="520" t="str">
        <f>'3 Мероприятия (результаты)'!B120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234" s="521"/>
      <c r="D234" s="522"/>
      <c r="E234" s="380" t="s">
        <v>628</v>
      </c>
    </row>
    <row r="235" spans="1:5" ht="52.5" customHeight="1" x14ac:dyDescent="0.25">
      <c r="A235" s="64" t="s">
        <v>525</v>
      </c>
      <c r="B235" s="514" t="s">
        <v>604</v>
      </c>
      <c r="C235" s="515"/>
      <c r="D235" s="86">
        <v>45291</v>
      </c>
      <c r="E235" s="380"/>
    </row>
    <row r="236" spans="1:5" ht="51" customHeight="1" x14ac:dyDescent="0.25">
      <c r="A236" s="84" t="s">
        <v>526</v>
      </c>
      <c r="B236" s="520" t="str">
        <f>'3 Мероприятия (результаты)'!B121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236" s="521"/>
      <c r="D236" s="522"/>
      <c r="E236" s="380" t="s">
        <v>628</v>
      </c>
    </row>
    <row r="237" spans="1:5" ht="64.5" customHeight="1" x14ac:dyDescent="0.25">
      <c r="A237" s="64" t="s">
        <v>527</v>
      </c>
      <c r="B237" s="514" t="s">
        <v>619</v>
      </c>
      <c r="C237" s="515"/>
      <c r="D237" s="86">
        <v>45291</v>
      </c>
      <c r="E237" s="380"/>
    </row>
    <row r="238" spans="1:5" ht="32.25" customHeight="1" x14ac:dyDescent="0.25">
      <c r="A238" s="84" t="s">
        <v>528</v>
      </c>
      <c r="B238" s="520" t="str">
        <f>'3 Мероприятия (результаты)'!B122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238" s="521"/>
      <c r="D238" s="522"/>
      <c r="E238" s="525" t="s">
        <v>634</v>
      </c>
    </row>
    <row r="239" spans="1:5" ht="50.25" customHeight="1" x14ac:dyDescent="0.25">
      <c r="A239" s="64" t="s">
        <v>529</v>
      </c>
      <c r="B239" s="514" t="s">
        <v>530</v>
      </c>
      <c r="C239" s="515"/>
      <c r="D239" s="67" t="s">
        <v>531</v>
      </c>
      <c r="E239" s="526"/>
    </row>
    <row r="240" spans="1:5" ht="32.25" customHeight="1" x14ac:dyDescent="0.25">
      <c r="A240" s="64" t="s">
        <v>532</v>
      </c>
      <c r="B240" s="514" t="s">
        <v>533</v>
      </c>
      <c r="C240" s="515"/>
      <c r="D240" s="86">
        <v>45291</v>
      </c>
      <c r="E240" s="527"/>
    </row>
    <row r="241" spans="1:5" ht="51" customHeight="1" x14ac:dyDescent="0.25">
      <c r="A241" s="217" t="s">
        <v>545</v>
      </c>
      <c r="B241" s="601" t="str">
        <f>'3 Мероприятия (результаты)'!B123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241" s="544"/>
      <c r="D241" s="545"/>
      <c r="E241" s="525" t="s">
        <v>836</v>
      </c>
    </row>
    <row r="242" spans="1:5" ht="33" customHeight="1" x14ac:dyDescent="0.25">
      <c r="A242" s="90" t="s">
        <v>546</v>
      </c>
      <c r="B242" s="599" t="s">
        <v>620</v>
      </c>
      <c r="C242" s="543"/>
      <c r="D242" s="86">
        <v>45291</v>
      </c>
      <c r="E242" s="527"/>
    </row>
  </sheetData>
  <mergeCells count="302">
    <mergeCell ref="B138:C138"/>
    <mergeCell ref="B135:C135"/>
    <mergeCell ref="B242:C242"/>
    <mergeCell ref="B214:C214"/>
    <mergeCell ref="B215:C215"/>
    <mergeCell ref="B217:C217"/>
    <mergeCell ref="B218:C218"/>
    <mergeCell ref="B220:C220"/>
    <mergeCell ref="B221:C221"/>
    <mergeCell ref="B226:C226"/>
    <mergeCell ref="B228:C228"/>
    <mergeCell ref="B229:C229"/>
    <mergeCell ref="B237:C237"/>
    <mergeCell ref="B235:C235"/>
    <mergeCell ref="B231:C231"/>
    <mergeCell ref="B223:C223"/>
    <mergeCell ref="B224:C224"/>
    <mergeCell ref="B239:C239"/>
    <mergeCell ref="B233:C233"/>
    <mergeCell ref="B222:D222"/>
    <mergeCell ref="B225:D225"/>
    <mergeCell ref="B236:D236"/>
    <mergeCell ref="B238:D238"/>
    <mergeCell ref="B241:D241"/>
    <mergeCell ref="B230:D230"/>
    <mergeCell ref="B232:D232"/>
    <mergeCell ref="B71:C71"/>
    <mergeCell ref="B72:C72"/>
    <mergeCell ref="E91:E93"/>
    <mergeCell ref="B97:D97"/>
    <mergeCell ref="B98:C98"/>
    <mergeCell ref="B85:D85"/>
    <mergeCell ref="L50:M50"/>
    <mergeCell ref="B50:C50"/>
    <mergeCell ref="B51:C51"/>
    <mergeCell ref="B90:C90"/>
    <mergeCell ref="B92:C92"/>
    <mergeCell ref="B93:C93"/>
    <mergeCell ref="B95:C95"/>
    <mergeCell ref="B96:C96"/>
    <mergeCell ref="E76:E78"/>
    <mergeCell ref="E79:E81"/>
    <mergeCell ref="E82:E84"/>
    <mergeCell ref="E70:E72"/>
    <mergeCell ref="E73:E75"/>
    <mergeCell ref="B88:D88"/>
    <mergeCell ref="B60:C60"/>
    <mergeCell ref="B83:C83"/>
    <mergeCell ref="E100:E102"/>
    <mergeCell ref="E85:E87"/>
    <mergeCell ref="E88:E90"/>
    <mergeCell ref="E94:E96"/>
    <mergeCell ref="B84:C84"/>
    <mergeCell ref="B91:D91"/>
    <mergeCell ref="B94:D94"/>
    <mergeCell ref="E97:E99"/>
    <mergeCell ref="B86:C86"/>
    <mergeCell ref="B87:C87"/>
    <mergeCell ref="B89:C89"/>
    <mergeCell ref="A5:A6"/>
    <mergeCell ref="D5:D6"/>
    <mergeCell ref="E25:E30"/>
    <mergeCell ref="E32:E37"/>
    <mergeCell ref="B5:C6"/>
    <mergeCell ref="B7:C7"/>
    <mergeCell ref="B8:D8"/>
    <mergeCell ref="B9:E9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10:D10"/>
    <mergeCell ref="B17:D17"/>
    <mergeCell ref="B24:D24"/>
    <mergeCell ref="B31:D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38:D38"/>
    <mergeCell ref="E11:E16"/>
    <mergeCell ref="E18:E23"/>
    <mergeCell ref="B23:C23"/>
    <mergeCell ref="B25:C25"/>
    <mergeCell ref="B26:C26"/>
    <mergeCell ref="B27:C27"/>
    <mergeCell ref="B28:C28"/>
    <mergeCell ref="B29:C29"/>
    <mergeCell ref="B30:C30"/>
    <mergeCell ref="E39:E44"/>
    <mergeCell ref="B42:C42"/>
    <mergeCell ref="B43:C43"/>
    <mergeCell ref="B44:C44"/>
    <mergeCell ref="B62:C62"/>
    <mergeCell ref="B63:C63"/>
    <mergeCell ref="B64:C64"/>
    <mergeCell ref="B65:C65"/>
    <mergeCell ref="B66:C66"/>
    <mergeCell ref="E61:E67"/>
    <mergeCell ref="B46:E46"/>
    <mergeCell ref="B48:C48"/>
    <mergeCell ref="B45:D45"/>
    <mergeCell ref="E55:E60"/>
    <mergeCell ref="E48:E53"/>
    <mergeCell ref="B52:C52"/>
    <mergeCell ref="B53:C53"/>
    <mergeCell ref="B55:C55"/>
    <mergeCell ref="B56:C56"/>
    <mergeCell ref="B57:C57"/>
    <mergeCell ref="B47:D47"/>
    <mergeCell ref="B54:D54"/>
    <mergeCell ref="B58:C58"/>
    <mergeCell ref="B59:C59"/>
    <mergeCell ref="E114:E115"/>
    <mergeCell ref="E116:E117"/>
    <mergeCell ref="E118:E120"/>
    <mergeCell ref="E103:E105"/>
    <mergeCell ref="E109:E111"/>
    <mergeCell ref="E112:E113"/>
    <mergeCell ref="B104:C104"/>
    <mergeCell ref="B105:C105"/>
    <mergeCell ref="B107:C107"/>
    <mergeCell ref="B108:C108"/>
    <mergeCell ref="B110:C110"/>
    <mergeCell ref="B111:C111"/>
    <mergeCell ref="B113:C113"/>
    <mergeCell ref="B115:C115"/>
    <mergeCell ref="B117:C117"/>
    <mergeCell ref="B119:C119"/>
    <mergeCell ref="B120:C120"/>
    <mergeCell ref="B116:D116"/>
    <mergeCell ref="B106:D106"/>
    <mergeCell ref="B109:D109"/>
    <mergeCell ref="B112:D112"/>
    <mergeCell ref="B114:D114"/>
    <mergeCell ref="B103:D103"/>
    <mergeCell ref="B118:D118"/>
    <mergeCell ref="E142:E143"/>
    <mergeCell ref="E144:E145"/>
    <mergeCell ref="E125:E127"/>
    <mergeCell ref="E128:E129"/>
    <mergeCell ref="B122:C122"/>
    <mergeCell ref="B124:C124"/>
    <mergeCell ref="B126:C126"/>
    <mergeCell ref="B127:C127"/>
    <mergeCell ref="B129:C129"/>
    <mergeCell ref="B139:D139"/>
    <mergeCell ref="B140:E140"/>
    <mergeCell ref="B142:C142"/>
    <mergeCell ref="B143:C143"/>
    <mergeCell ref="B145:C145"/>
    <mergeCell ref="B130:D130"/>
    <mergeCell ref="E130:E132"/>
    <mergeCell ref="B131:C131"/>
    <mergeCell ref="B132:C132"/>
    <mergeCell ref="B133:D133"/>
    <mergeCell ref="E133:E136"/>
    <mergeCell ref="B134:C134"/>
    <mergeCell ref="B136:C136"/>
    <mergeCell ref="B137:D137"/>
    <mergeCell ref="E137:E138"/>
    <mergeCell ref="E162:E164"/>
    <mergeCell ref="E146:E147"/>
    <mergeCell ref="E148:E150"/>
    <mergeCell ref="B147:C147"/>
    <mergeCell ref="B149:C149"/>
    <mergeCell ref="B150:C150"/>
    <mergeCell ref="B154:C154"/>
    <mergeCell ref="B159:C159"/>
    <mergeCell ref="B160:D160"/>
    <mergeCell ref="B161:E161"/>
    <mergeCell ref="B163:C163"/>
    <mergeCell ref="B164:C164"/>
    <mergeCell ref="E158:E159"/>
    <mergeCell ref="E151:E152"/>
    <mergeCell ref="E153:E154"/>
    <mergeCell ref="B152:C152"/>
    <mergeCell ref="B157:C157"/>
    <mergeCell ref="E155:E157"/>
    <mergeCell ref="B153:D153"/>
    <mergeCell ref="B155:D155"/>
    <mergeCell ref="B158:D158"/>
    <mergeCell ref="B162:D162"/>
    <mergeCell ref="B156:C156"/>
    <mergeCell ref="B146:D146"/>
    <mergeCell ref="E241:E242"/>
    <mergeCell ref="E238:E240"/>
    <mergeCell ref="A3:E3"/>
    <mergeCell ref="E234:E235"/>
    <mergeCell ref="E236:E237"/>
    <mergeCell ref="E225:E226"/>
    <mergeCell ref="E213:E215"/>
    <mergeCell ref="E217:E218"/>
    <mergeCell ref="B190:C190"/>
    <mergeCell ref="B191:C191"/>
    <mergeCell ref="B192:C192"/>
    <mergeCell ref="B193:C193"/>
    <mergeCell ref="E232:E233"/>
    <mergeCell ref="B49:C49"/>
    <mergeCell ref="E187:E188"/>
    <mergeCell ref="E183:E184"/>
    <mergeCell ref="B188:C188"/>
    <mergeCell ref="E165:E167"/>
    <mergeCell ref="E168:E170"/>
    <mergeCell ref="B166:C166"/>
    <mergeCell ref="B167:C167"/>
    <mergeCell ref="B169:C169"/>
    <mergeCell ref="B170:C170"/>
    <mergeCell ref="B172:C172"/>
    <mergeCell ref="E172:E173"/>
    <mergeCell ref="E174:E175"/>
    <mergeCell ref="E176:E177"/>
    <mergeCell ref="E178:E180"/>
    <mergeCell ref="B173:C173"/>
    <mergeCell ref="B175:C175"/>
    <mergeCell ref="B177:C177"/>
    <mergeCell ref="B179:C179"/>
    <mergeCell ref="B180:C180"/>
    <mergeCell ref="B121:D121"/>
    <mergeCell ref="B123:D123"/>
    <mergeCell ref="B125:D125"/>
    <mergeCell ref="B128:D128"/>
    <mergeCell ref="B144:D144"/>
    <mergeCell ref="B141:C141"/>
    <mergeCell ref="B61:D61"/>
    <mergeCell ref="B70:D70"/>
    <mergeCell ref="B73:D73"/>
    <mergeCell ref="B79:D79"/>
    <mergeCell ref="B82:D82"/>
    <mergeCell ref="B74:C74"/>
    <mergeCell ref="B75:C75"/>
    <mergeCell ref="B78:C78"/>
    <mergeCell ref="B77:C77"/>
    <mergeCell ref="B80:C80"/>
    <mergeCell ref="B81:C81"/>
    <mergeCell ref="B100:D100"/>
    <mergeCell ref="B99:C99"/>
    <mergeCell ref="B101:C101"/>
    <mergeCell ref="B102:C102"/>
    <mergeCell ref="B68:D68"/>
    <mergeCell ref="B69:E69"/>
    <mergeCell ref="C76:D76"/>
    <mergeCell ref="B148:D148"/>
    <mergeCell ref="B151:D151"/>
    <mergeCell ref="B165:D165"/>
    <mergeCell ref="B168:D168"/>
    <mergeCell ref="B171:D171"/>
    <mergeCell ref="B174:D174"/>
    <mergeCell ref="B176:D176"/>
    <mergeCell ref="B178:D178"/>
    <mergeCell ref="B227:D227"/>
    <mergeCell ref="B208:D208"/>
    <mergeCell ref="B209:E209"/>
    <mergeCell ref="B211:C211"/>
    <mergeCell ref="B212:C212"/>
    <mergeCell ref="E190:E191"/>
    <mergeCell ref="E194:E198"/>
    <mergeCell ref="B182:C182"/>
    <mergeCell ref="B184:C184"/>
    <mergeCell ref="B186:C186"/>
    <mergeCell ref="B195:C195"/>
    <mergeCell ref="B196:C196"/>
    <mergeCell ref="E181:E182"/>
    <mergeCell ref="B206:C206"/>
    <mergeCell ref="B207:C207"/>
    <mergeCell ref="E201:E204"/>
    <mergeCell ref="B240:C240"/>
    <mergeCell ref="B198:C198"/>
    <mergeCell ref="B199:D199"/>
    <mergeCell ref="B200:E200"/>
    <mergeCell ref="B202:C202"/>
    <mergeCell ref="B203:C203"/>
    <mergeCell ref="B204:C204"/>
    <mergeCell ref="B234:D234"/>
    <mergeCell ref="B181:D181"/>
    <mergeCell ref="B185:D185"/>
    <mergeCell ref="B187:D187"/>
    <mergeCell ref="B189:D189"/>
    <mergeCell ref="B194:D194"/>
    <mergeCell ref="B201:D201"/>
    <mergeCell ref="B205:D205"/>
    <mergeCell ref="B210:D210"/>
    <mergeCell ref="B213:D213"/>
    <mergeCell ref="B183:D183"/>
    <mergeCell ref="E219:E221"/>
    <mergeCell ref="E205:E207"/>
    <mergeCell ref="E230:E231"/>
    <mergeCell ref="B197:C197"/>
    <mergeCell ref="B216:D216"/>
    <mergeCell ref="B219:D21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7" manualBreakCount="17">
    <brk id="21" max="4" man="1"/>
    <brk id="39" max="4" man="1"/>
    <brk id="56" max="4" man="1"/>
    <brk id="69" max="4" man="1"/>
    <brk id="77" max="4" man="1"/>
    <brk id="85" max="4" man="1"/>
    <brk id="93" max="4" man="1"/>
    <brk id="102" max="4" man="1"/>
    <brk id="113" max="4" man="1"/>
    <brk id="150" max="4" man="1"/>
    <brk id="162" max="4" man="1"/>
    <brk id="170" max="4" man="1"/>
    <brk id="180" max="4" man="1"/>
    <brk id="188" max="4" man="1"/>
    <brk id="202" max="4" man="1"/>
    <brk id="212" max="4" man="1"/>
    <brk id="229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25" zoomScale="110" zoomScaleNormal="100" zoomScaleSheetLayoutView="110" workbookViewId="0">
      <selection activeCell="A25" sqref="A25:A37"/>
    </sheetView>
  </sheetViews>
  <sheetFormatPr defaultRowHeight="15" x14ac:dyDescent="0.25"/>
  <cols>
    <col min="1" max="1" width="6.140625" style="171" customWidth="1"/>
    <col min="2" max="2" width="36.85546875" customWidth="1"/>
    <col min="3" max="3" width="33.140625" customWidth="1"/>
    <col min="4" max="4" width="11.85546875" customWidth="1"/>
    <col min="5" max="5" width="13.5703125" customWidth="1"/>
    <col min="6" max="6" width="10.28515625" customWidth="1"/>
    <col min="7" max="8" width="9.85546875" customWidth="1"/>
    <col min="9" max="9" width="8.85546875" style="42" customWidth="1"/>
    <col min="10" max="10" width="9.85546875" style="42" customWidth="1"/>
    <col min="11" max="11" width="10.28515625" style="42" customWidth="1"/>
    <col min="12" max="12" width="11.140625" style="42" customWidth="1"/>
    <col min="13" max="13" width="9.28515625" customWidth="1"/>
    <col min="14" max="14" width="14.42578125" customWidth="1"/>
  </cols>
  <sheetData>
    <row r="1" spans="1:15" ht="87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341" t="s">
        <v>823</v>
      </c>
      <c r="L1" s="341"/>
      <c r="M1" s="341"/>
      <c r="N1" s="341"/>
    </row>
    <row r="2" spans="1:15" ht="21" customHeight="1" x14ac:dyDescent="0.3">
      <c r="B2" s="605" t="s">
        <v>821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5" ht="18.75" x14ac:dyDescent="0.3">
      <c r="B3" s="606" t="s">
        <v>822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15" s="171" customFormat="1" ht="18.75" x14ac:dyDescent="0.3">
      <c r="B4" s="606" t="s">
        <v>851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</row>
    <row r="6" spans="1:15" ht="20.25" customHeight="1" x14ac:dyDescent="0.25">
      <c r="A6" s="614" t="s">
        <v>865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</row>
    <row r="7" spans="1:15" ht="15.75" x14ac:dyDescent="0.25">
      <c r="A7" s="347" t="s">
        <v>5</v>
      </c>
      <c r="B7" s="619" t="s">
        <v>6</v>
      </c>
      <c r="C7" s="620"/>
      <c r="D7" s="610" t="s">
        <v>820</v>
      </c>
      <c r="E7" s="610" t="s">
        <v>819</v>
      </c>
      <c r="F7" s="347" t="s">
        <v>818</v>
      </c>
      <c r="G7" s="347"/>
      <c r="H7" s="347"/>
      <c r="I7" s="347"/>
      <c r="J7" s="347"/>
      <c r="K7" s="347"/>
      <c r="L7" s="347"/>
      <c r="M7" s="347"/>
      <c r="N7" s="608" t="s">
        <v>854</v>
      </c>
    </row>
    <row r="8" spans="1:15" ht="45" customHeight="1" x14ac:dyDescent="0.25">
      <c r="A8" s="347"/>
      <c r="B8" s="621"/>
      <c r="C8" s="622"/>
      <c r="D8" s="611"/>
      <c r="E8" s="611"/>
      <c r="F8" s="151">
        <v>2023</v>
      </c>
      <c r="G8" s="151">
        <v>2024</v>
      </c>
      <c r="H8" s="151">
        <v>2025</v>
      </c>
      <c r="I8" s="151">
        <v>2026</v>
      </c>
      <c r="J8" s="151">
        <v>2027</v>
      </c>
      <c r="K8" s="151">
        <v>2028</v>
      </c>
      <c r="L8" s="151">
        <v>2029</v>
      </c>
      <c r="M8" s="151">
        <v>2030</v>
      </c>
      <c r="N8" s="609"/>
    </row>
    <row r="9" spans="1:15" ht="16.5" customHeight="1" x14ac:dyDescent="0.25">
      <c r="A9" s="152">
        <v>1</v>
      </c>
      <c r="B9" s="623">
        <v>2</v>
      </c>
      <c r="C9" s="623"/>
      <c r="D9" s="152">
        <v>3</v>
      </c>
      <c r="E9" s="152">
        <v>4</v>
      </c>
      <c r="F9" s="152">
        <v>5</v>
      </c>
      <c r="G9" s="152">
        <v>6</v>
      </c>
      <c r="H9" s="152">
        <v>7</v>
      </c>
      <c r="I9" s="152">
        <v>8</v>
      </c>
      <c r="J9" s="152">
        <v>9</v>
      </c>
      <c r="K9" s="152">
        <v>10</v>
      </c>
      <c r="L9" s="152">
        <v>11</v>
      </c>
      <c r="M9" s="152">
        <v>12</v>
      </c>
      <c r="N9" s="152">
        <v>13</v>
      </c>
    </row>
    <row r="10" spans="1:15" ht="15.75" customHeight="1" x14ac:dyDescent="0.25">
      <c r="A10" s="626" t="s">
        <v>826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7"/>
    </row>
    <row r="11" spans="1:15" ht="77.25" customHeight="1" x14ac:dyDescent="0.25">
      <c r="A11" s="186" t="s">
        <v>535</v>
      </c>
      <c r="B11" s="624" t="s">
        <v>828</v>
      </c>
      <c r="C11" s="625"/>
      <c r="D11" s="157" t="s">
        <v>96</v>
      </c>
      <c r="E11" s="160">
        <v>363</v>
      </c>
      <c r="F11" s="160">
        <v>517</v>
      </c>
      <c r="G11" s="160">
        <v>609</v>
      </c>
      <c r="H11" s="160">
        <v>704</v>
      </c>
      <c r="I11" s="159" t="s">
        <v>1</v>
      </c>
      <c r="J11" s="159" t="s">
        <v>1</v>
      </c>
      <c r="K11" s="159" t="s">
        <v>1</v>
      </c>
      <c r="L11" s="159" t="s">
        <v>1</v>
      </c>
      <c r="M11" s="159" t="s">
        <v>1</v>
      </c>
      <c r="N11" s="158" t="s">
        <v>827</v>
      </c>
    </row>
    <row r="12" spans="1:15" ht="39.75" customHeight="1" x14ac:dyDescent="0.25">
      <c r="A12" s="628" t="s">
        <v>852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</row>
    <row r="13" spans="1:15" ht="31.5" customHeight="1" x14ac:dyDescent="0.25">
      <c r="A13" s="479" t="s">
        <v>5</v>
      </c>
      <c r="B13" s="480" t="s">
        <v>680</v>
      </c>
      <c r="C13" s="480" t="s">
        <v>145</v>
      </c>
      <c r="D13" s="612" t="s">
        <v>146</v>
      </c>
      <c r="E13" s="613"/>
      <c r="F13" s="607" t="s">
        <v>147</v>
      </c>
      <c r="G13" s="607"/>
      <c r="H13" s="607"/>
      <c r="I13" s="607"/>
      <c r="J13" s="607"/>
      <c r="K13" s="607"/>
      <c r="L13" s="607"/>
      <c r="M13" s="607"/>
      <c r="N13" s="607"/>
      <c r="O13" s="176"/>
    </row>
    <row r="14" spans="1:15" ht="24.75" customHeight="1" x14ac:dyDescent="0.25">
      <c r="A14" s="479"/>
      <c r="B14" s="480"/>
      <c r="C14" s="480"/>
      <c r="D14" s="175" t="s">
        <v>148</v>
      </c>
      <c r="E14" s="175" t="s">
        <v>853</v>
      </c>
      <c r="F14" s="175">
        <v>2023</v>
      </c>
      <c r="G14" s="175">
        <v>2024</v>
      </c>
      <c r="H14" s="175">
        <v>2025</v>
      </c>
      <c r="I14" s="175">
        <v>2026</v>
      </c>
      <c r="J14" s="175">
        <v>2027</v>
      </c>
      <c r="K14" s="175">
        <v>2028</v>
      </c>
      <c r="L14" s="175">
        <v>2029</v>
      </c>
      <c r="M14" s="175">
        <v>2030</v>
      </c>
      <c r="N14" s="177" t="s">
        <v>158</v>
      </c>
      <c r="O14" s="176"/>
    </row>
    <row r="15" spans="1:15" ht="16.5" customHeight="1" x14ac:dyDescent="0.25">
      <c r="A15" s="189">
        <v>1</v>
      </c>
      <c r="B15" s="179">
        <v>2</v>
      </c>
      <c r="C15" s="183">
        <v>3</v>
      </c>
      <c r="D15" s="183">
        <v>4</v>
      </c>
      <c r="E15" s="183">
        <v>5</v>
      </c>
      <c r="F15" s="168">
        <v>6</v>
      </c>
      <c r="G15" s="168">
        <v>7</v>
      </c>
      <c r="H15" s="168">
        <v>8</v>
      </c>
      <c r="I15" s="168">
        <v>9</v>
      </c>
      <c r="J15" s="168">
        <v>10</v>
      </c>
      <c r="K15" s="168">
        <v>11</v>
      </c>
      <c r="L15" s="168">
        <v>12</v>
      </c>
      <c r="M15" s="168">
        <v>13</v>
      </c>
      <c r="N15" s="188">
        <v>14</v>
      </c>
    </row>
    <row r="16" spans="1:15" ht="18.75" customHeight="1" x14ac:dyDescent="0.25">
      <c r="A16" s="632" t="s">
        <v>535</v>
      </c>
      <c r="B16" s="616" t="s">
        <v>857</v>
      </c>
      <c r="C16" s="190" t="s">
        <v>160</v>
      </c>
      <c r="D16" s="191" t="s">
        <v>161</v>
      </c>
      <c r="E16" s="191" t="s">
        <v>161</v>
      </c>
      <c r="F16" s="184">
        <v>4254762.4000000004</v>
      </c>
      <c r="G16" s="184">
        <v>4616964.4000000004</v>
      </c>
      <c r="H16" s="184">
        <v>2213622.1</v>
      </c>
      <c r="I16" s="184">
        <v>900307.9</v>
      </c>
      <c r="J16" s="184">
        <v>900307.9</v>
      </c>
      <c r="K16" s="184">
        <v>900307.9</v>
      </c>
      <c r="L16" s="184">
        <v>900307.9</v>
      </c>
      <c r="M16" s="184">
        <v>900307.9</v>
      </c>
      <c r="N16" s="184">
        <v>15586888.4</v>
      </c>
    </row>
    <row r="17" spans="1:14" ht="16.5" customHeight="1" x14ac:dyDescent="0.25">
      <c r="A17" s="632"/>
      <c r="B17" s="617"/>
      <c r="C17" s="190" t="s">
        <v>858</v>
      </c>
      <c r="D17" s="192">
        <v>851</v>
      </c>
      <c r="E17" s="192" t="s">
        <v>161</v>
      </c>
      <c r="F17" s="193">
        <v>3596088.6</v>
      </c>
      <c r="G17" s="193">
        <v>4139650.4</v>
      </c>
      <c r="H17" s="193">
        <v>1729581.7</v>
      </c>
      <c r="I17" s="193">
        <v>466267.5</v>
      </c>
      <c r="J17" s="193">
        <v>466267.5</v>
      </c>
      <c r="K17" s="193">
        <v>466267.5</v>
      </c>
      <c r="L17" s="193">
        <v>466267.5</v>
      </c>
      <c r="M17" s="193">
        <v>466267.5</v>
      </c>
      <c r="N17" s="193">
        <v>11796658.199999999</v>
      </c>
    </row>
    <row r="18" spans="1:14" s="171" customFormat="1" ht="12" customHeight="1" x14ac:dyDescent="0.25">
      <c r="A18" s="632"/>
      <c r="B18" s="617"/>
      <c r="C18" s="190" t="s">
        <v>860</v>
      </c>
      <c r="D18" s="192">
        <v>835</v>
      </c>
      <c r="E18" s="192" t="s">
        <v>161</v>
      </c>
      <c r="F18" s="193">
        <v>15000</v>
      </c>
      <c r="G18" s="193">
        <v>15000</v>
      </c>
      <c r="H18" s="193">
        <v>15000</v>
      </c>
      <c r="I18" s="193">
        <v>15000</v>
      </c>
      <c r="J18" s="193">
        <v>15000</v>
      </c>
      <c r="K18" s="193">
        <v>15000</v>
      </c>
      <c r="L18" s="193">
        <v>15000</v>
      </c>
      <c r="M18" s="193">
        <v>15000</v>
      </c>
      <c r="N18" s="193">
        <v>120000</v>
      </c>
    </row>
    <row r="19" spans="1:14" s="171" customFormat="1" ht="28.5" customHeight="1" x14ac:dyDescent="0.25">
      <c r="A19" s="632"/>
      <c r="B19" s="617"/>
      <c r="C19" s="190" t="s">
        <v>859</v>
      </c>
      <c r="D19" s="192">
        <v>892</v>
      </c>
      <c r="E19" s="192" t="s">
        <v>161</v>
      </c>
      <c r="F19" s="193">
        <v>292906.8</v>
      </c>
      <c r="G19" s="193">
        <v>302118.8</v>
      </c>
      <c r="H19" s="193">
        <v>308845.2</v>
      </c>
      <c r="I19" s="193">
        <v>308845.2</v>
      </c>
      <c r="J19" s="193">
        <v>308845.2</v>
      </c>
      <c r="K19" s="193">
        <v>308845.2</v>
      </c>
      <c r="L19" s="193">
        <v>308845.2</v>
      </c>
      <c r="M19" s="193">
        <v>308845.2</v>
      </c>
      <c r="N19" s="193">
        <v>2448096.7999999998</v>
      </c>
    </row>
    <row r="20" spans="1:14" s="171" customFormat="1" ht="18" customHeight="1" x14ac:dyDescent="0.25">
      <c r="A20" s="632"/>
      <c r="B20" s="617"/>
      <c r="C20" s="190" t="s">
        <v>861</v>
      </c>
      <c r="D20" s="192">
        <v>832</v>
      </c>
      <c r="E20" s="192" t="s">
        <v>161</v>
      </c>
      <c r="F20" s="193">
        <v>39461.699999999997</v>
      </c>
      <c r="G20" s="193">
        <v>40376</v>
      </c>
      <c r="H20" s="193">
        <v>40376</v>
      </c>
      <c r="I20" s="193">
        <v>40376</v>
      </c>
      <c r="J20" s="193">
        <v>40376</v>
      </c>
      <c r="K20" s="193">
        <v>40376</v>
      </c>
      <c r="L20" s="193">
        <v>40376</v>
      </c>
      <c r="M20" s="193">
        <v>40376</v>
      </c>
      <c r="N20" s="193">
        <v>322093.7</v>
      </c>
    </row>
    <row r="21" spans="1:14" ht="21" customHeight="1" x14ac:dyDescent="0.25">
      <c r="A21" s="632"/>
      <c r="B21" s="617"/>
      <c r="C21" s="194" t="s">
        <v>862</v>
      </c>
      <c r="D21" s="195">
        <v>827</v>
      </c>
      <c r="E21" s="195" t="s">
        <v>161</v>
      </c>
      <c r="F21" s="196">
        <v>311305.3</v>
      </c>
      <c r="G21" s="196">
        <v>119819.2</v>
      </c>
      <c r="H21" s="196">
        <v>119819.2</v>
      </c>
      <c r="I21" s="196">
        <v>69819.199999999997</v>
      </c>
      <c r="J21" s="196">
        <v>69819.199999999997</v>
      </c>
      <c r="K21" s="196">
        <v>69819.199999999997</v>
      </c>
      <c r="L21" s="196">
        <v>69819.199999999997</v>
      </c>
      <c r="M21" s="196">
        <v>69819.199999999997</v>
      </c>
      <c r="N21" s="196">
        <v>900039.7</v>
      </c>
    </row>
    <row r="22" spans="1:14" ht="21.75" customHeight="1" x14ac:dyDescent="0.25">
      <c r="A22" s="629" t="s">
        <v>544</v>
      </c>
      <c r="B22" s="631" t="s">
        <v>829</v>
      </c>
      <c r="C22" s="197" t="s">
        <v>863</v>
      </c>
      <c r="D22" s="198" t="s">
        <v>161</v>
      </c>
      <c r="E22" s="198" t="s">
        <v>161</v>
      </c>
      <c r="F22" s="199">
        <v>292906.8</v>
      </c>
      <c r="G22" s="199">
        <v>302118.8</v>
      </c>
      <c r="H22" s="199">
        <v>308845.2</v>
      </c>
      <c r="I22" s="199">
        <v>308845.2</v>
      </c>
      <c r="J22" s="199">
        <v>308845.2</v>
      </c>
      <c r="K22" s="199">
        <v>308845.2</v>
      </c>
      <c r="L22" s="199">
        <v>308845.2</v>
      </c>
      <c r="M22" s="199">
        <v>308845.2</v>
      </c>
      <c r="N22" s="199">
        <v>2448096.7999999998</v>
      </c>
    </row>
    <row r="23" spans="1:14" ht="35.25" customHeight="1" x14ac:dyDescent="0.25">
      <c r="A23" s="629"/>
      <c r="B23" s="631"/>
      <c r="C23" s="197" t="s">
        <v>859</v>
      </c>
      <c r="D23" s="200">
        <v>892</v>
      </c>
      <c r="E23" s="200" t="s">
        <v>864</v>
      </c>
      <c r="F23" s="201">
        <v>244613.7</v>
      </c>
      <c r="G23" s="201">
        <v>257269.9</v>
      </c>
      <c r="H23" s="201">
        <v>263996.3</v>
      </c>
      <c r="I23" s="201">
        <v>263996.3</v>
      </c>
      <c r="J23" s="201">
        <v>263996.3</v>
      </c>
      <c r="K23" s="201">
        <v>263996.3</v>
      </c>
      <c r="L23" s="201">
        <v>263996.3</v>
      </c>
      <c r="M23" s="201">
        <v>263996.3</v>
      </c>
      <c r="N23" s="201">
        <v>2085861.4</v>
      </c>
    </row>
    <row r="24" spans="1:14" s="171" customFormat="1" ht="30.75" customHeight="1" x14ac:dyDescent="0.25">
      <c r="A24" s="635" t="s">
        <v>866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</row>
    <row r="25" spans="1:14" s="171" customFormat="1" ht="15" customHeight="1" x14ac:dyDescent="0.25">
      <c r="A25" s="479" t="s">
        <v>5</v>
      </c>
      <c r="B25" s="480" t="s">
        <v>680</v>
      </c>
      <c r="C25" s="442" t="s">
        <v>245</v>
      </c>
      <c r="D25" s="173"/>
      <c r="E25" s="615" t="s">
        <v>147</v>
      </c>
      <c r="F25" s="615"/>
      <c r="G25" s="615"/>
      <c r="H25" s="615"/>
      <c r="I25" s="615"/>
      <c r="J25" s="615"/>
      <c r="K25" s="615"/>
      <c r="L25" s="615"/>
      <c r="M25" s="202"/>
      <c r="N25" s="202"/>
    </row>
    <row r="26" spans="1:14" s="171" customFormat="1" ht="35.25" customHeight="1" x14ac:dyDescent="0.25">
      <c r="A26" s="479"/>
      <c r="B26" s="480"/>
      <c r="C26" s="637"/>
      <c r="D26" s="174">
        <v>2023</v>
      </c>
      <c r="E26" s="174">
        <v>2024</v>
      </c>
      <c r="F26" s="174">
        <v>2025</v>
      </c>
      <c r="G26" s="174">
        <v>2026</v>
      </c>
      <c r="H26" s="174">
        <v>2027</v>
      </c>
      <c r="I26" s="174">
        <v>2028</v>
      </c>
      <c r="J26" s="174">
        <v>2029</v>
      </c>
      <c r="K26" s="174">
        <v>2030</v>
      </c>
      <c r="L26" s="178" t="s">
        <v>158</v>
      </c>
      <c r="M26" s="180"/>
      <c r="N26" s="180"/>
    </row>
    <row r="27" spans="1:14" s="171" customFormat="1" ht="15" customHeight="1" x14ac:dyDescent="0.25">
      <c r="A27" s="189">
        <v>1</v>
      </c>
      <c r="B27" s="179">
        <v>2</v>
      </c>
      <c r="C27" s="187">
        <v>3</v>
      </c>
      <c r="D27" s="203">
        <v>4</v>
      </c>
      <c r="E27" s="203">
        <v>5</v>
      </c>
      <c r="F27" s="204">
        <v>6</v>
      </c>
      <c r="G27" s="204">
        <v>7</v>
      </c>
      <c r="H27" s="204">
        <v>8</v>
      </c>
      <c r="I27" s="204">
        <v>9</v>
      </c>
      <c r="J27" s="204">
        <v>10</v>
      </c>
      <c r="K27" s="204">
        <v>11</v>
      </c>
      <c r="L27" s="204">
        <v>12</v>
      </c>
    </row>
    <row r="28" spans="1:14" s="171" customFormat="1" ht="15" customHeight="1" x14ac:dyDescent="0.25">
      <c r="A28" s="629" t="s">
        <v>535</v>
      </c>
      <c r="B28" s="616" t="s">
        <v>857</v>
      </c>
      <c r="C28" s="205" t="s">
        <v>160</v>
      </c>
      <c r="D28" s="185">
        <v>4254762.4000000004</v>
      </c>
      <c r="E28" s="185">
        <v>4616964.4000000004</v>
      </c>
      <c r="F28" s="185">
        <v>2213622.1</v>
      </c>
      <c r="G28" s="185">
        <v>900307.9</v>
      </c>
      <c r="H28" s="185">
        <v>900307.9</v>
      </c>
      <c r="I28" s="185">
        <v>900307.9</v>
      </c>
      <c r="J28" s="185">
        <v>900307.9</v>
      </c>
      <c r="K28" s="185">
        <v>900307.9</v>
      </c>
      <c r="L28" s="185">
        <v>15586888.4</v>
      </c>
    </row>
    <row r="29" spans="1:14" s="171" customFormat="1" ht="15" customHeight="1" x14ac:dyDescent="0.25">
      <c r="A29" s="629"/>
      <c r="B29" s="617"/>
      <c r="C29" s="206" t="s">
        <v>247</v>
      </c>
      <c r="D29" s="185">
        <v>91733.6</v>
      </c>
      <c r="E29" s="185">
        <v>1267994.8999999999</v>
      </c>
      <c r="F29" s="185">
        <v>82199.3</v>
      </c>
      <c r="G29" s="185">
        <v>82199.3</v>
      </c>
      <c r="H29" s="185">
        <v>82199.3</v>
      </c>
      <c r="I29" s="185">
        <v>82199.3</v>
      </c>
      <c r="J29" s="185">
        <v>82199.3</v>
      </c>
      <c r="K29" s="185">
        <v>82199.3</v>
      </c>
      <c r="L29" s="185">
        <v>1852924.3</v>
      </c>
    </row>
    <row r="30" spans="1:14" s="171" customFormat="1" ht="15" customHeight="1" x14ac:dyDescent="0.25">
      <c r="A30" s="629"/>
      <c r="B30" s="617"/>
      <c r="C30" s="206" t="s">
        <v>248</v>
      </c>
      <c r="D30" s="185">
        <v>4163028.8</v>
      </c>
      <c r="E30" s="185">
        <v>3348969.5</v>
      </c>
      <c r="F30" s="185">
        <v>2131422.7999999998</v>
      </c>
      <c r="G30" s="185">
        <v>818108.6</v>
      </c>
      <c r="H30" s="185">
        <v>818108.6</v>
      </c>
      <c r="I30" s="185">
        <v>818108.6</v>
      </c>
      <c r="J30" s="185">
        <v>818108.6</v>
      </c>
      <c r="K30" s="185">
        <v>818108.6</v>
      </c>
      <c r="L30" s="185">
        <v>13733964.1</v>
      </c>
    </row>
    <row r="31" spans="1:14" s="171" customFormat="1" ht="30.75" customHeight="1" x14ac:dyDescent="0.25">
      <c r="A31" s="629"/>
      <c r="B31" s="617"/>
      <c r="C31" s="206" t="s">
        <v>249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</row>
    <row r="32" spans="1:14" s="171" customFormat="1" ht="15" customHeight="1" x14ac:dyDescent="0.25">
      <c r="A32" s="629"/>
      <c r="B32" s="618"/>
      <c r="C32" s="206" t="s">
        <v>250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</row>
    <row r="33" spans="1:15" s="171" customFormat="1" ht="15" customHeight="1" x14ac:dyDescent="0.25">
      <c r="A33" s="629" t="s">
        <v>544</v>
      </c>
      <c r="B33" s="616" t="s">
        <v>829</v>
      </c>
      <c r="C33" s="206" t="s">
        <v>160</v>
      </c>
      <c r="D33" s="181" t="s">
        <v>844</v>
      </c>
      <c r="E33" s="181" t="s">
        <v>845</v>
      </c>
      <c r="F33" s="181" t="s">
        <v>846</v>
      </c>
      <c r="G33" s="181" t="s">
        <v>846</v>
      </c>
      <c r="H33" s="181" t="s">
        <v>846</v>
      </c>
      <c r="I33" s="181" t="s">
        <v>846</v>
      </c>
      <c r="J33" s="181" t="s">
        <v>846</v>
      </c>
      <c r="K33" s="181" t="s">
        <v>846</v>
      </c>
      <c r="L33" s="185">
        <v>2448096.7999999998</v>
      </c>
    </row>
    <row r="34" spans="1:15" s="171" customFormat="1" ht="15" customHeight="1" x14ac:dyDescent="0.25">
      <c r="A34" s="629"/>
      <c r="B34" s="617"/>
      <c r="C34" s="206" t="s">
        <v>247</v>
      </c>
      <c r="D34" s="185">
        <v>62816.7</v>
      </c>
      <c r="E34" s="185">
        <v>75472.899999999994</v>
      </c>
      <c r="F34" s="181" t="s">
        <v>830</v>
      </c>
      <c r="G34" s="181" t="s">
        <v>830</v>
      </c>
      <c r="H34" s="181" t="s">
        <v>830</v>
      </c>
      <c r="I34" s="181" t="s">
        <v>830</v>
      </c>
      <c r="J34" s="181" t="s">
        <v>830</v>
      </c>
      <c r="K34" s="181" t="s">
        <v>830</v>
      </c>
      <c r="L34" s="181" t="s">
        <v>831</v>
      </c>
    </row>
    <row r="35" spans="1:15" s="171" customFormat="1" ht="15" customHeight="1" x14ac:dyDescent="0.25">
      <c r="A35" s="629"/>
      <c r="B35" s="617"/>
      <c r="C35" s="206" t="s">
        <v>248</v>
      </c>
      <c r="D35" s="185">
        <v>230090.1</v>
      </c>
      <c r="E35" s="185">
        <v>226645.9</v>
      </c>
      <c r="F35" s="185">
        <v>226645.9</v>
      </c>
      <c r="G35" s="185">
        <v>226645.9</v>
      </c>
      <c r="H35" s="185">
        <v>226645.9</v>
      </c>
      <c r="I35" s="185">
        <v>226645.9</v>
      </c>
      <c r="J35" s="185">
        <v>226645.9</v>
      </c>
      <c r="K35" s="185">
        <v>226645.9</v>
      </c>
      <c r="L35" s="181" t="s">
        <v>847</v>
      </c>
    </row>
    <row r="36" spans="1:15" s="171" customFormat="1" ht="27" customHeight="1" x14ac:dyDescent="0.25">
      <c r="A36" s="629"/>
      <c r="B36" s="617"/>
      <c r="C36" s="206" t="s">
        <v>249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</row>
    <row r="37" spans="1:15" s="171" customFormat="1" ht="15" customHeight="1" x14ac:dyDescent="0.25">
      <c r="A37" s="629"/>
      <c r="B37" s="618"/>
      <c r="C37" s="206" t="s">
        <v>250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</row>
    <row r="38" spans="1:15" ht="19.5" customHeight="1" x14ac:dyDescent="0.25">
      <c r="A38" s="633" t="s">
        <v>855</v>
      </c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</row>
    <row r="39" spans="1:15" ht="15.75" customHeight="1" x14ac:dyDescent="0.25">
      <c r="A39" s="604" t="s">
        <v>136</v>
      </c>
      <c r="B39" s="604"/>
      <c r="C39" s="604"/>
      <c r="D39" s="604" t="s">
        <v>824</v>
      </c>
      <c r="E39" s="604" t="s">
        <v>825</v>
      </c>
      <c r="F39" s="604"/>
      <c r="G39" s="604"/>
      <c r="H39" s="604"/>
      <c r="I39" s="604"/>
      <c r="J39" s="604"/>
      <c r="K39" s="604"/>
      <c r="L39" s="604"/>
      <c r="M39" s="604"/>
      <c r="N39" s="602"/>
      <c r="O39" s="153"/>
    </row>
    <row r="40" spans="1:15" ht="37.5" customHeight="1" x14ac:dyDescent="0.25">
      <c r="A40" s="604"/>
      <c r="B40" s="604"/>
      <c r="C40" s="604"/>
      <c r="D40" s="604"/>
      <c r="E40" s="172" t="s">
        <v>819</v>
      </c>
      <c r="F40" s="172">
        <v>2023</v>
      </c>
      <c r="G40" s="172">
        <v>2024</v>
      </c>
      <c r="H40" s="172">
        <v>2025</v>
      </c>
      <c r="I40" s="172">
        <v>2026</v>
      </c>
      <c r="J40" s="172">
        <v>2027</v>
      </c>
      <c r="K40" s="172">
        <v>2028</v>
      </c>
      <c r="L40" s="172">
        <v>2029</v>
      </c>
      <c r="M40" s="172">
        <v>2030</v>
      </c>
      <c r="N40" s="603"/>
      <c r="O40" s="153"/>
    </row>
    <row r="41" spans="1:15" x14ac:dyDescent="0.25">
      <c r="A41" s="623">
        <v>1</v>
      </c>
      <c r="B41" s="623"/>
      <c r="C41" s="623"/>
      <c r="D41" s="179">
        <v>2</v>
      </c>
      <c r="E41" s="179">
        <v>3</v>
      </c>
      <c r="F41" s="179">
        <v>4</v>
      </c>
      <c r="G41" s="179">
        <v>5</v>
      </c>
      <c r="H41" s="179">
        <v>6</v>
      </c>
      <c r="I41" s="179">
        <v>7</v>
      </c>
      <c r="J41" s="179">
        <v>8</v>
      </c>
      <c r="K41" s="179">
        <v>9</v>
      </c>
      <c r="L41" s="179">
        <v>10</v>
      </c>
      <c r="M41" s="179">
        <v>11</v>
      </c>
      <c r="N41" s="156"/>
      <c r="O41" s="153"/>
    </row>
    <row r="42" spans="1:15" s="42" customFormat="1" ht="15.75" customHeight="1" x14ac:dyDescent="0.25">
      <c r="A42" s="634" t="s">
        <v>850</v>
      </c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156"/>
      <c r="O42" s="153"/>
    </row>
    <row r="43" spans="1:15" ht="15.75" customHeight="1" x14ac:dyDescent="0.25">
      <c r="A43" s="634" t="s">
        <v>829</v>
      </c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154"/>
      <c r="O43" s="153"/>
    </row>
    <row r="44" spans="1:15" ht="43.5" customHeight="1" x14ac:dyDescent="0.25">
      <c r="A44" s="630" t="s">
        <v>856</v>
      </c>
      <c r="B44" s="630"/>
      <c r="C44" s="630"/>
      <c r="D44" s="181" t="s">
        <v>96</v>
      </c>
      <c r="E44" s="182">
        <v>437</v>
      </c>
      <c r="F44" s="182">
        <v>339</v>
      </c>
      <c r="G44" s="182">
        <v>380</v>
      </c>
      <c r="H44" s="182">
        <v>385</v>
      </c>
      <c r="I44" s="182">
        <v>300</v>
      </c>
      <c r="J44" s="182">
        <v>300</v>
      </c>
      <c r="K44" s="182">
        <v>300</v>
      </c>
      <c r="L44" s="182">
        <v>300</v>
      </c>
      <c r="M44" s="182">
        <v>300</v>
      </c>
      <c r="N44" s="155"/>
      <c r="O44" s="153"/>
    </row>
  </sheetData>
  <mergeCells count="42">
    <mergeCell ref="A33:A37"/>
    <mergeCell ref="B33:B37"/>
    <mergeCell ref="A44:C44"/>
    <mergeCell ref="B16:B21"/>
    <mergeCell ref="B22:B23"/>
    <mergeCell ref="A16:A21"/>
    <mergeCell ref="A22:A23"/>
    <mergeCell ref="A38:N38"/>
    <mergeCell ref="A39:C40"/>
    <mergeCell ref="A41:C41"/>
    <mergeCell ref="A42:M42"/>
    <mergeCell ref="A43:M43"/>
    <mergeCell ref="A24:N24"/>
    <mergeCell ref="A25:A26"/>
    <mergeCell ref="B25:B26"/>
    <mergeCell ref="C25:C26"/>
    <mergeCell ref="E25:L25"/>
    <mergeCell ref="B28:B32"/>
    <mergeCell ref="A13:A14"/>
    <mergeCell ref="B7:C8"/>
    <mergeCell ref="B9:C9"/>
    <mergeCell ref="B11:C11"/>
    <mergeCell ref="A10:N10"/>
    <mergeCell ref="A12:N12"/>
    <mergeCell ref="A7:A8"/>
    <mergeCell ref="A28:A32"/>
    <mergeCell ref="K1:N1"/>
    <mergeCell ref="N39:N40"/>
    <mergeCell ref="E39:M39"/>
    <mergeCell ref="D39:D40"/>
    <mergeCell ref="B2:N2"/>
    <mergeCell ref="B3:N3"/>
    <mergeCell ref="F13:N13"/>
    <mergeCell ref="F7:M7"/>
    <mergeCell ref="N7:N8"/>
    <mergeCell ref="D7:D8"/>
    <mergeCell ref="E7:E8"/>
    <mergeCell ref="B4:N4"/>
    <mergeCell ref="D13:E13"/>
    <mergeCell ref="C13:C14"/>
    <mergeCell ref="B13:B14"/>
    <mergeCell ref="A6:N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 Показатели ГП</vt:lpstr>
      <vt:lpstr>2 Задачи и структура</vt:lpstr>
      <vt:lpstr>3 Мероприятия (результаты)</vt:lpstr>
      <vt:lpstr>4 Фин_обеспечение по ГРБС</vt:lpstr>
      <vt:lpstr>5 Фин_обеспечение по источ</vt:lpstr>
      <vt:lpstr>6_Ресурсное налоги</vt:lpstr>
      <vt:lpstr>7_Методика расч показ</vt:lpstr>
      <vt:lpstr>8_План мероприятий</vt:lpstr>
      <vt:lpstr>9. Аналитическая информация</vt:lpstr>
      <vt:lpstr>'7_Методика расч показ'!_ftnref1</vt:lpstr>
      <vt:lpstr>'9. Аналитическая информация'!_ftnref2</vt:lpstr>
      <vt:lpstr>'1 Показатели ГП'!Заголовки_для_печати</vt:lpstr>
      <vt:lpstr>'3 Мероприятия (результаты)'!Заголовки_для_печати</vt:lpstr>
      <vt:lpstr>'4 Фин_обеспечение по ГРБС'!Заголовки_для_печати</vt:lpstr>
      <vt:lpstr>'5 Фин_обеспечение по источ'!Заголовки_для_печати</vt:lpstr>
      <vt:lpstr>'6_Ресурсное налоги'!Заголовки_для_печати</vt:lpstr>
      <vt:lpstr>'7_Методика расч показ'!Заголовки_для_печати</vt:lpstr>
      <vt:lpstr>'8_План мероприятий'!Заголовки_для_печати</vt:lpstr>
      <vt:lpstr>'1 Показатели ГП'!Область_печати</vt:lpstr>
      <vt:lpstr>'3 Мероприятия (результаты)'!Область_печати</vt:lpstr>
      <vt:lpstr>'7_Методика расч показ'!Область_печати</vt:lpstr>
      <vt:lpstr>'8_План мероприятий'!Область_печати</vt:lpstr>
      <vt:lpstr>'9. Аналитическая информация'!Область_печати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2023-07-17T11:19:39Z</dcterms:modified>
</cp:coreProperties>
</file>